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1C7" lockStructure="1"/>
  <bookViews>
    <workbookView xWindow="120" yWindow="615" windowWidth="10005" windowHeight="9525" activeTab="1"/>
  </bookViews>
  <sheets>
    <sheet name="Summary stats" sheetId="26" r:id="rId1"/>
    <sheet name="Institutional level" sheetId="18" r:id="rId2"/>
  </sheets>
  <calcPr calcId="145621"/>
</workbook>
</file>

<file path=xl/calcChain.xml><?xml version="1.0" encoding="utf-8"?>
<calcChain xmlns="http://schemas.openxmlformats.org/spreadsheetml/2006/main">
  <c r="E4" i="18" l="1"/>
  <c r="I49" i="26" l="1"/>
  <c r="H49" i="26"/>
  <c r="G49" i="26"/>
  <c r="F49" i="26"/>
  <c r="E49" i="26"/>
  <c r="I48" i="26"/>
  <c r="H48" i="26"/>
  <c r="G48" i="26"/>
  <c r="F48" i="26"/>
  <c r="E48" i="26"/>
  <c r="I47" i="26"/>
  <c r="H47" i="26"/>
  <c r="G47" i="26"/>
  <c r="F47" i="26"/>
  <c r="E47" i="26"/>
  <c r="I46" i="26"/>
  <c r="H46" i="26"/>
  <c r="G46" i="26"/>
  <c r="F46" i="26"/>
  <c r="E46" i="26"/>
  <c r="I45" i="26"/>
  <c r="H45" i="26"/>
  <c r="G45" i="26"/>
  <c r="F45" i="26"/>
  <c r="E45" i="26"/>
  <c r="I44" i="26"/>
  <c r="H44" i="26"/>
  <c r="G44" i="26"/>
  <c r="F44" i="26"/>
  <c r="E44" i="26"/>
  <c r="I46" i="18"/>
  <c r="J46" i="18"/>
  <c r="K46" i="18"/>
  <c r="L46" i="18"/>
  <c r="H46" i="18"/>
  <c r="I49" i="18"/>
  <c r="J49" i="18"/>
  <c r="K49" i="18"/>
  <c r="L49" i="18"/>
  <c r="H49" i="18"/>
  <c r="I48" i="18"/>
  <c r="J48" i="18"/>
  <c r="K48" i="18"/>
  <c r="L48" i="18"/>
  <c r="H48" i="18"/>
  <c r="I47" i="18"/>
  <c r="J47" i="18"/>
  <c r="K47" i="18"/>
  <c r="L47" i="18"/>
  <c r="H47" i="18"/>
  <c r="I45" i="18"/>
  <c r="J45" i="18"/>
  <c r="K45" i="18"/>
  <c r="L45" i="18"/>
  <c r="H45" i="18"/>
  <c r="I44" i="18"/>
  <c r="J44" i="18"/>
  <c r="K44" i="18"/>
  <c r="L44" i="18"/>
  <c r="H44" i="18"/>
</calcChain>
</file>

<file path=xl/sharedStrings.xml><?xml version="1.0" encoding="utf-8"?>
<sst xmlns="http://schemas.openxmlformats.org/spreadsheetml/2006/main" count="202" uniqueCount="102">
  <si>
    <t>Outputs</t>
  </si>
  <si>
    <t>Impact</t>
  </si>
  <si>
    <t>Environment</t>
  </si>
  <si>
    <t>Overall</t>
  </si>
  <si>
    <t>UOA</t>
  </si>
  <si>
    <t xml:space="preserve">Number of submissions to the UOA    </t>
  </si>
  <si>
    <t>Number of category A staff FTE submitted to the UOA</t>
  </si>
  <si>
    <t xml:space="preserve">4*      </t>
  </si>
  <si>
    <t xml:space="preserve">3*      </t>
  </si>
  <si>
    <t xml:space="preserve">2*      </t>
  </si>
  <si>
    <t xml:space="preserve">1*      </t>
  </si>
  <si>
    <t xml:space="preserve">U/C      </t>
  </si>
  <si>
    <t xml:space="preserve">Electrical and Electronic Engineering, Metallurgy and Materials </t>
  </si>
  <si>
    <t>10007850</t>
  </si>
  <si>
    <t>University of Bath</t>
  </si>
  <si>
    <t>10006840</t>
  </si>
  <si>
    <t>10007788</t>
  </si>
  <si>
    <t>University of Cambridge</t>
  </si>
  <si>
    <t>10007146</t>
  </si>
  <si>
    <t>University of Greenwich</t>
  </si>
  <si>
    <t>10003270</t>
  </si>
  <si>
    <t>10007795</t>
  </si>
  <si>
    <t>University of Leeds</t>
  </si>
  <si>
    <t>10003957</t>
  </si>
  <si>
    <t>Liverpool John Moores University</t>
  </si>
  <si>
    <t>10007784</t>
  </si>
  <si>
    <t>University College London</t>
  </si>
  <si>
    <t>10004113</t>
  </si>
  <si>
    <t>Loughborough University</t>
  </si>
  <si>
    <t>10007798</t>
  </si>
  <si>
    <t>University of Manchester</t>
  </si>
  <si>
    <t>10007799</t>
  </si>
  <si>
    <t>Newcastle University</t>
  </si>
  <si>
    <t>10007157</t>
  </si>
  <si>
    <t>10007805</t>
  </si>
  <si>
    <t>University of Strathclyde</t>
  </si>
  <si>
    <t>10005343</t>
  </si>
  <si>
    <t>Queen's University Belfast</t>
  </si>
  <si>
    <t>10007759</t>
  </si>
  <si>
    <t>Aston University</t>
  </si>
  <si>
    <t>10007141</t>
  </si>
  <si>
    <t>University of Central Lancashire</t>
  </si>
  <si>
    <t>10006842</t>
  </si>
  <si>
    <t>University of Liverpool</t>
  </si>
  <si>
    <t>10007773</t>
  </si>
  <si>
    <t>Open University</t>
  </si>
  <si>
    <t>10007774</t>
  </si>
  <si>
    <t>University of Oxford</t>
  </si>
  <si>
    <t>10007801</t>
  </si>
  <si>
    <t>University of Plymouth</t>
  </si>
  <si>
    <t>10007775</t>
  </si>
  <si>
    <t>10007802</t>
  </si>
  <si>
    <t>University of Reading</t>
  </si>
  <si>
    <t>10007156</t>
  </si>
  <si>
    <t>University of Salford</t>
  </si>
  <si>
    <t>10005790</t>
  </si>
  <si>
    <t>Sheffield Hallam University</t>
  </si>
  <si>
    <t>10007158</t>
  </si>
  <si>
    <t>University of Southampton</t>
  </si>
  <si>
    <t>10007160</t>
  </si>
  <si>
    <t>University of Surrey</t>
  </si>
  <si>
    <t>10007167</t>
  </si>
  <si>
    <t>University of York</t>
  </si>
  <si>
    <t>10007772</t>
  </si>
  <si>
    <t>Edinburgh Napier University</t>
  </si>
  <si>
    <t>10007800</t>
  </si>
  <si>
    <t>University of the West of Scotland</t>
  </si>
  <si>
    <t>10007857</t>
  </si>
  <si>
    <t>Bangor University</t>
  </si>
  <si>
    <t>10007833</t>
  </si>
  <si>
    <t>Glyndŵr University</t>
  </si>
  <si>
    <t>10007807</t>
  </si>
  <si>
    <t>University of Ulster</t>
  </si>
  <si>
    <t>University of Birmingham - Electronic, Electrical and computer engineering</t>
  </si>
  <si>
    <t>University of Birmingham - Metallurgy and Materials</t>
  </si>
  <si>
    <t>Imperial College London - Electrical and Electronic engineering</t>
  </si>
  <si>
    <t>Imperial College London - Metallurgy and Materials</t>
  </si>
  <si>
    <t>Queen Mary University of London - Electrical and Electronic engineering</t>
  </si>
  <si>
    <t>Queen Mary University of London - V</t>
  </si>
  <si>
    <t>University of Sheffield - Electronic and Electrical Engineering</t>
  </si>
  <si>
    <t>University of Sheffield - Materials Science and Engineering</t>
  </si>
  <si>
    <t xml:space="preserve">4* </t>
  </si>
  <si>
    <t xml:space="preserve">3* </t>
  </si>
  <si>
    <t xml:space="preserve">2* </t>
  </si>
  <si>
    <t xml:space="preserve">1* </t>
  </si>
  <si>
    <t>UC</t>
  </si>
  <si>
    <t>Max</t>
  </si>
  <si>
    <t>Min</t>
  </si>
  <si>
    <t>Staff-adjusted mean</t>
  </si>
  <si>
    <t>Median</t>
  </si>
  <si>
    <t>Lower quartile</t>
  </si>
  <si>
    <t>Upper quartile</t>
  </si>
  <si>
    <t>Summary stats</t>
  </si>
  <si>
    <t>Source: HEFCE REF2014</t>
  </si>
  <si>
    <t>Comparative data</t>
  </si>
  <si>
    <t>Average profiles at UOA and institutional level</t>
  </si>
  <si>
    <t>Research Fortnight Quality Index: Quality Index: a weighting of the university’s score based on the expected funding allocation (75% to 4* research and 25% to 3*)</t>
  </si>
  <si>
    <t>Research Fortnight Quality Index</t>
  </si>
  <si>
    <t>Queen Mary University of London - Materials</t>
  </si>
  <si>
    <t>Scaled FTE of eligible staff</t>
  </si>
  <si>
    <t>Proportion of staff submitted</t>
  </si>
  <si>
    <t>Eligible staff data from HESA contextualised data set from 2013/14 HESA staff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</si>
</sst>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4" fontId="18" fillId="0" borderId="0" xfId="0" applyNumberFormat="1" applyFont="1"/>
    <xf numFmtId="0" fontId="18" fillId="0" borderId="0" xfId="0" applyFont="1" applyBorder="1"/>
    <xf numFmtId="4" fontId="18" fillId="0" borderId="0" xfId="0" applyNumberFormat="1" applyFont="1" applyBorder="1"/>
    <xf numFmtId="0" fontId="0" fillId="0" borderId="0" xfId="0" applyBorder="1"/>
    <xf numFmtId="0" fontId="16" fillId="0" borderId="0" xfId="0" applyFont="1" applyAlignment="1">
      <alignment horizontal="left"/>
    </xf>
    <xf numFmtId="0" fontId="16" fillId="0" borderId="0" xfId="0" applyFont="1"/>
    <xf numFmtId="2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Border="1"/>
    <xf numFmtId="0" fontId="0" fillId="0" borderId="11" xfId="0" applyBorder="1" applyAlignment="1">
      <alignment horizontal="left"/>
    </xf>
    <xf numFmtId="0" fontId="0" fillId="0" borderId="11" xfId="0" applyBorder="1"/>
    <xf numFmtId="2" fontId="0" fillId="0" borderId="11" xfId="0" applyNumberFormat="1" applyBorder="1"/>
    <xf numFmtId="1" fontId="0" fillId="0" borderId="11" xfId="0" applyNumberFormat="1" applyBorder="1"/>
    <xf numFmtId="164" fontId="0" fillId="0" borderId="11" xfId="0" applyNumberFormat="1" applyBorder="1"/>
    <xf numFmtId="0" fontId="19" fillId="0" borderId="0" xfId="0" applyFont="1"/>
    <xf numFmtId="0" fontId="19" fillId="0" borderId="12" xfId="0" applyFont="1" applyBorder="1" applyAlignment="1">
      <alignment horizontal="right"/>
    </xf>
    <xf numFmtId="3" fontId="20" fillId="0" borderId="10" xfId="0" applyNumberFormat="1" applyFont="1" applyBorder="1"/>
    <xf numFmtId="3" fontId="20" fillId="0" borderId="11" xfId="0" applyNumberFormat="1" applyFont="1" applyBorder="1"/>
    <xf numFmtId="3" fontId="19" fillId="0" borderId="0" xfId="0" applyNumberFormat="1" applyFont="1"/>
    <xf numFmtId="1" fontId="21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2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23" fillId="0" borderId="13" xfId="0" applyFont="1" applyBorder="1" applyAlignment="1">
      <alignment horizontal="center"/>
    </xf>
    <xf numFmtId="0" fontId="25" fillId="0" borderId="0" xfId="0" applyFont="1" applyAlignment="1">
      <alignment horizontal="left"/>
    </xf>
    <xf numFmtId="2" fontId="25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right"/>
    </xf>
    <xf numFmtId="0" fontId="25" fillId="0" borderId="0" xfId="0" applyFont="1" applyBorder="1"/>
    <xf numFmtId="0" fontId="25" fillId="0" borderId="0" xfId="0" applyFont="1"/>
    <xf numFmtId="0" fontId="26" fillId="0" borderId="11" xfId="0" applyFont="1" applyBorder="1" applyAlignment="1">
      <alignment horizontal="left"/>
    </xf>
    <xf numFmtId="0" fontId="26" fillId="0" borderId="11" xfId="0" applyFont="1" applyBorder="1"/>
    <xf numFmtId="0" fontId="26" fillId="0" borderId="0" xfId="0" applyFont="1" applyBorder="1"/>
    <xf numFmtId="0" fontId="26" fillId="0" borderId="0" xfId="0" applyFont="1"/>
    <xf numFmtId="2" fontId="26" fillId="0" borderId="11" xfId="0" applyNumberFormat="1" applyFont="1" applyBorder="1"/>
    <xf numFmtId="1" fontId="26" fillId="0" borderId="11" xfId="0" applyNumberFormat="1" applyFont="1" applyBorder="1"/>
    <xf numFmtId="164" fontId="26" fillId="0" borderId="11" xfId="0" applyNumberFormat="1" applyFont="1" applyBorder="1"/>
    <xf numFmtId="0" fontId="27" fillId="0" borderId="0" xfId="0" applyFont="1"/>
    <xf numFmtId="0" fontId="26" fillId="0" borderId="11" xfId="0" applyFont="1" applyBorder="1" applyAlignment="1">
      <alignment wrapText="1"/>
    </xf>
    <xf numFmtId="2" fontId="28" fillId="0" borderId="0" xfId="0" applyNumberFormat="1" applyFont="1" applyAlignment="1">
      <alignment horizontal="right" wrapText="1"/>
    </xf>
    <xf numFmtId="9" fontId="26" fillId="0" borderId="11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Electrical and Electronic Engineering, Metallurgy and Materials </a:t>
            </a:r>
            <a:r>
              <a:rPr lang="en-GB" sz="1000" b="1" i="0" u="none" strike="noStrike" baseline="0"/>
              <a:t> </a:t>
            </a:r>
            <a:endParaRPr lang="en-GB" sz="1000"/>
          </a:p>
        </c:rich>
      </c:tx>
      <c:layout>
        <c:manualLayout>
          <c:xMode val="edge"/>
          <c:yMode val="edge"/>
          <c:x val="0.17086757990867579"/>
          <c:y val="0"/>
        </c:manualLayout>
      </c:layout>
      <c:overlay val="0"/>
    </c:title>
    <c:autoTitleDeleted val="0"/>
    <c:plotArea>
      <c:layout/>
      <c:stockChart>
        <c:ser>
          <c:idx val="0"/>
          <c:order val="0"/>
          <c:tx>
            <c:strRef>
              <c:f>'Summary stats'!$D$44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'Summary stats'!$E$43:$I$43</c:f>
              <c:strCache>
                <c:ptCount val="5"/>
                <c:pt idx="0">
                  <c:v>4* </c:v>
                </c:pt>
                <c:pt idx="1">
                  <c:v>3* </c:v>
                </c:pt>
                <c:pt idx="2">
                  <c:v>2* </c:v>
                </c:pt>
                <c:pt idx="3">
                  <c:v>1* </c:v>
                </c:pt>
                <c:pt idx="4">
                  <c:v>UC</c:v>
                </c:pt>
              </c:strCache>
            </c:strRef>
          </c:cat>
          <c:val>
            <c:numRef>
              <c:f>'Summary stats'!$E$44:$I$44</c:f>
              <c:numCache>
                <c:formatCode>#,##0</c:formatCode>
                <c:ptCount val="5"/>
                <c:pt idx="0">
                  <c:v>69</c:v>
                </c:pt>
                <c:pt idx="1">
                  <c:v>83</c:v>
                </c:pt>
                <c:pt idx="2">
                  <c:v>56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stats'!$D$45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'Summary stats'!$E$43:$I$43</c:f>
              <c:strCache>
                <c:ptCount val="5"/>
                <c:pt idx="0">
                  <c:v>4* </c:v>
                </c:pt>
                <c:pt idx="1">
                  <c:v>3* </c:v>
                </c:pt>
                <c:pt idx="2">
                  <c:v>2* </c:v>
                </c:pt>
                <c:pt idx="3">
                  <c:v>1* </c:v>
                </c:pt>
                <c:pt idx="4">
                  <c:v>UC</c:v>
                </c:pt>
              </c:strCache>
            </c:strRef>
          </c:cat>
          <c:val>
            <c:numRef>
              <c:f>'Summary stats'!$E$45:$I$45</c:f>
              <c:numCache>
                <c:formatCode>#,##0</c:formatCode>
                <c:ptCount val="5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'Summary stats'!$D$46</c:f>
              <c:strCache>
                <c:ptCount val="1"/>
                <c:pt idx="0">
                  <c:v>Staff-adjusted mean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2"/>
              </a:solidFill>
            </c:spPr>
          </c:marker>
          <c:cat>
            <c:strRef>
              <c:f>'Summary stats'!$E$43:$I$43</c:f>
              <c:strCache>
                <c:ptCount val="5"/>
                <c:pt idx="0">
                  <c:v>4* </c:v>
                </c:pt>
                <c:pt idx="1">
                  <c:v>3* </c:v>
                </c:pt>
                <c:pt idx="2">
                  <c:v>2* </c:v>
                </c:pt>
                <c:pt idx="3">
                  <c:v>1* </c:v>
                </c:pt>
                <c:pt idx="4">
                  <c:v>UC</c:v>
                </c:pt>
              </c:strCache>
            </c:strRef>
          </c:cat>
          <c:val>
            <c:numRef>
              <c:f>'Summary stats'!$E$46:$I$46</c:f>
              <c:numCache>
                <c:formatCode>#,##0</c:formatCode>
                <c:ptCount val="5"/>
                <c:pt idx="0">
                  <c:v>25</c:v>
                </c:pt>
                <c:pt idx="1">
                  <c:v>62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06511104"/>
        <c:axId val="206816768"/>
      </c:stockChart>
      <c:catAx>
        <c:axId val="20651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6816768"/>
        <c:crosses val="autoZero"/>
        <c:auto val="1"/>
        <c:lblAlgn val="ctr"/>
        <c:lblOffset val="100"/>
        <c:noMultiLvlLbl val="0"/>
      </c:catAx>
      <c:valAx>
        <c:axId val="2068167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submission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6511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'Institutional level'!$D$44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'Institutional level'!$H$43:$L$43</c:f>
            </c:multiLvlStrRef>
          </c:cat>
          <c:val>
            <c:numRef>
              <c:f>'Institutional level'!$H$44:$L$44</c:f>
            </c:numRef>
          </c:val>
          <c:smooth val="0"/>
        </c:ser>
        <c:ser>
          <c:idx val="1"/>
          <c:order val="1"/>
          <c:tx>
            <c:strRef>
              <c:f>'Institutional level'!$D$45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'Institutional level'!$H$43:$L$43</c:f>
            </c:multiLvlStrRef>
          </c:cat>
          <c:val>
            <c:numRef>
              <c:f>'Institutional level'!$H$45:$L$45</c:f>
            </c:numRef>
          </c:val>
          <c:smooth val="0"/>
        </c:ser>
        <c:ser>
          <c:idx val="2"/>
          <c:order val="2"/>
          <c:tx>
            <c:strRef>
              <c:f>'Institutional level'!$D$46</c:f>
              <c:strCache>
                <c:ptCount val="1"/>
                <c:pt idx="0">
                  <c:v>Staff-adjusted mean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2"/>
              </a:solidFill>
            </c:spPr>
          </c:marker>
          <c:cat>
            <c:multiLvlStrRef>
              <c:f>'Institutional level'!$H$43:$L$43</c:f>
            </c:multiLvlStrRef>
          </c:cat>
          <c:val>
            <c:numRef>
              <c:f>'Institutional level'!$H$46:$L$46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48352"/>
        <c:axId val="212629376"/>
      </c:stockChart>
      <c:catAx>
        <c:axId val="21174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29376"/>
        <c:crosses val="autoZero"/>
        <c:auto val="1"/>
        <c:lblAlgn val="ctr"/>
        <c:lblOffset val="100"/>
        <c:noMultiLvlLbl val="0"/>
      </c:catAx>
      <c:valAx>
        <c:axId val="21262937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submission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174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50</xdr:row>
      <xdr:rowOff>4762</xdr:rowOff>
    </xdr:from>
    <xdr:to>
      <xdr:col>9</xdr:col>
      <xdr:colOff>523875</xdr:colOff>
      <xdr:row>66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50</xdr:row>
      <xdr:rowOff>4762</xdr:rowOff>
    </xdr:from>
    <xdr:to>
      <xdr:col>13</xdr:col>
      <xdr:colOff>314325</xdr:colOff>
      <xdr:row>66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showRowColHeaders="0" topLeftCell="A42" workbookViewId="0">
      <selection activeCell="A70" sqref="A70"/>
    </sheetView>
  </sheetViews>
  <sheetFormatPr defaultRowHeight="12.75" x14ac:dyDescent="0.2"/>
  <cols>
    <col min="1" max="1" width="9.140625" style="1"/>
    <col min="2" max="2" width="30.85546875" style="1" customWidth="1"/>
    <col min="3" max="3" width="9.140625" style="2"/>
    <col min="4" max="6" width="9.140625" style="1"/>
    <col min="7" max="7" width="9.140625" style="3"/>
    <col min="8" max="16384" width="9.140625" style="1"/>
  </cols>
  <sheetData>
    <row r="1" spans="1:27" s="4" customFormat="1" ht="18" x14ac:dyDescent="0.25">
      <c r="A1" s="7" t="s">
        <v>92</v>
      </c>
      <c r="C1" s="23" t="s">
        <v>12</v>
      </c>
      <c r="G1" s="5"/>
    </row>
    <row r="2" spans="1:27" s="8" customFormat="1" ht="32.25" hidden="1" customHeight="1" x14ac:dyDescent="0.25">
      <c r="A2" s="7"/>
      <c r="B2" s="7"/>
      <c r="C2" s="7"/>
      <c r="E2" s="25" t="s">
        <v>3</v>
      </c>
      <c r="F2" s="25"/>
      <c r="G2" s="25"/>
      <c r="H2" s="25"/>
      <c r="I2" s="25"/>
      <c r="K2" s="26" t="s">
        <v>0</v>
      </c>
      <c r="L2" s="26"/>
      <c r="M2" s="26"/>
      <c r="N2" s="26"/>
      <c r="O2" s="26"/>
      <c r="Q2" s="26" t="s">
        <v>1</v>
      </c>
      <c r="R2" s="26"/>
      <c r="S2" s="26"/>
      <c r="T2" s="26"/>
      <c r="U2" s="26"/>
      <c r="W2" s="26" t="s">
        <v>2</v>
      </c>
      <c r="X2" s="26"/>
      <c r="Y2" s="26"/>
      <c r="Z2" s="26"/>
      <c r="AA2" s="26"/>
    </row>
    <row r="3" spans="1:27" s="8" customFormat="1" ht="120" hidden="1" x14ac:dyDescent="0.25">
      <c r="A3" s="7" t="s">
        <v>4</v>
      </c>
      <c r="B3" s="7"/>
      <c r="C3" s="9" t="s">
        <v>5</v>
      </c>
      <c r="D3" s="9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/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  <c r="Q3" s="10" t="s">
        <v>7</v>
      </c>
      <c r="R3" s="10" t="s">
        <v>8</v>
      </c>
      <c r="S3" s="10" t="s">
        <v>9</v>
      </c>
      <c r="T3" s="10" t="s">
        <v>10</v>
      </c>
      <c r="U3" s="10" t="s">
        <v>11</v>
      </c>
      <c r="W3" s="10" t="s">
        <v>7</v>
      </c>
      <c r="X3" s="10" t="s">
        <v>8</v>
      </c>
      <c r="Y3" s="10" t="s">
        <v>9</v>
      </c>
      <c r="Z3" s="10" t="s">
        <v>10</v>
      </c>
      <c r="AA3" s="10" t="s">
        <v>11</v>
      </c>
    </row>
    <row r="4" spans="1:27" customFormat="1" ht="15" hidden="1" x14ac:dyDescent="0.25">
      <c r="A4" s="12">
        <v>13</v>
      </c>
      <c r="B4" s="12" t="s">
        <v>12</v>
      </c>
      <c r="C4" s="13">
        <v>37</v>
      </c>
      <c r="D4" s="13">
        <v>1070.82</v>
      </c>
      <c r="E4" s="13">
        <v>25</v>
      </c>
      <c r="F4" s="13">
        <v>62</v>
      </c>
      <c r="G4" s="13">
        <v>11</v>
      </c>
      <c r="H4" s="13">
        <v>2</v>
      </c>
      <c r="I4" s="13">
        <v>0</v>
      </c>
      <c r="J4" s="6"/>
      <c r="K4" s="13">
        <v>19.7</v>
      </c>
      <c r="L4" s="13">
        <v>67.7</v>
      </c>
      <c r="M4" s="13">
        <v>11.3</v>
      </c>
      <c r="N4" s="13">
        <v>1.1000000000000001</v>
      </c>
      <c r="O4" s="13">
        <v>0.2</v>
      </c>
      <c r="Q4" s="13">
        <v>36.5</v>
      </c>
      <c r="R4" s="13">
        <v>49</v>
      </c>
      <c r="S4" s="13">
        <v>12.1</v>
      </c>
      <c r="T4" s="13">
        <v>1.6</v>
      </c>
      <c r="U4" s="13">
        <v>0.8</v>
      </c>
      <c r="W4" s="13">
        <v>30.7</v>
      </c>
      <c r="X4" s="13">
        <v>53.7</v>
      </c>
      <c r="Y4" s="13">
        <v>13.9</v>
      </c>
      <c r="Z4" s="13">
        <v>1.7</v>
      </c>
      <c r="AA4" s="13">
        <v>0</v>
      </c>
    </row>
    <row r="5" spans="1:27" customFormat="1" ht="15" hidden="1" x14ac:dyDescent="0.25">
      <c r="A5" s="13" t="s">
        <v>38</v>
      </c>
      <c r="B5" s="13" t="s">
        <v>39</v>
      </c>
      <c r="C5" s="13">
        <v>20</v>
      </c>
      <c r="D5" s="14">
        <v>24</v>
      </c>
      <c r="E5" s="15">
        <v>16</v>
      </c>
      <c r="F5" s="15">
        <v>55</v>
      </c>
      <c r="G5" s="15">
        <v>28</v>
      </c>
      <c r="H5" s="15">
        <v>1</v>
      </c>
      <c r="I5" s="15">
        <v>0</v>
      </c>
      <c r="J5" s="13"/>
      <c r="K5" s="16">
        <v>16.899999999999999</v>
      </c>
      <c r="L5" s="16">
        <v>54.2</v>
      </c>
      <c r="M5" s="16">
        <v>28.9</v>
      </c>
      <c r="N5" s="16">
        <v>0</v>
      </c>
      <c r="O5" s="16">
        <v>0</v>
      </c>
      <c r="P5" s="1"/>
      <c r="Q5" s="16">
        <v>26.7</v>
      </c>
      <c r="R5" s="16">
        <v>73.3</v>
      </c>
      <c r="S5" s="16">
        <v>0</v>
      </c>
      <c r="T5" s="16">
        <v>0</v>
      </c>
      <c r="U5" s="16">
        <v>0</v>
      </c>
      <c r="W5" s="16">
        <v>0</v>
      </c>
      <c r="X5" s="16">
        <v>35</v>
      </c>
      <c r="Y5" s="16">
        <v>55</v>
      </c>
      <c r="Z5" s="16">
        <v>10</v>
      </c>
      <c r="AA5" s="16">
        <v>0</v>
      </c>
    </row>
    <row r="6" spans="1:27" customFormat="1" ht="15" hidden="1" x14ac:dyDescent="0.25">
      <c r="A6" s="13" t="s">
        <v>13</v>
      </c>
      <c r="B6" s="13" t="s">
        <v>14</v>
      </c>
      <c r="C6" s="13">
        <v>30</v>
      </c>
      <c r="D6" s="14">
        <v>20.5</v>
      </c>
      <c r="E6" s="15">
        <v>13</v>
      </c>
      <c r="F6" s="15">
        <v>78</v>
      </c>
      <c r="G6" s="15">
        <v>9</v>
      </c>
      <c r="H6" s="15">
        <v>0</v>
      </c>
      <c r="I6" s="15">
        <v>0</v>
      </c>
      <c r="J6" s="13"/>
      <c r="K6" s="16">
        <v>13.5</v>
      </c>
      <c r="L6" s="16">
        <v>73</v>
      </c>
      <c r="M6" s="16">
        <v>13.5</v>
      </c>
      <c r="N6" s="16">
        <v>0</v>
      </c>
      <c r="O6" s="16">
        <v>0</v>
      </c>
      <c r="P6" s="1"/>
      <c r="Q6" s="16">
        <v>23.3</v>
      </c>
      <c r="R6" s="16">
        <v>76.7</v>
      </c>
      <c r="S6" s="16">
        <v>0</v>
      </c>
      <c r="T6" s="16">
        <v>0</v>
      </c>
      <c r="U6" s="16">
        <v>0</v>
      </c>
      <c r="W6" s="16">
        <v>0</v>
      </c>
      <c r="X6" s="16">
        <v>100</v>
      </c>
      <c r="Y6" s="16">
        <v>0</v>
      </c>
      <c r="Z6" s="16">
        <v>0</v>
      </c>
      <c r="AA6" s="16">
        <v>0</v>
      </c>
    </row>
    <row r="7" spans="1:27" customFormat="1" ht="15" hidden="1" x14ac:dyDescent="0.25">
      <c r="A7" s="13" t="s">
        <v>15</v>
      </c>
      <c r="B7" s="13" t="s">
        <v>73</v>
      </c>
      <c r="C7" s="13">
        <v>70</v>
      </c>
      <c r="D7" s="14">
        <v>26.2</v>
      </c>
      <c r="E7" s="15">
        <v>14</v>
      </c>
      <c r="F7" s="15">
        <v>72</v>
      </c>
      <c r="G7" s="15">
        <v>12</v>
      </c>
      <c r="H7" s="15">
        <v>1</v>
      </c>
      <c r="I7" s="15">
        <v>1</v>
      </c>
      <c r="J7" s="13"/>
      <c r="K7" s="16">
        <v>12</v>
      </c>
      <c r="L7" s="16">
        <v>66.7</v>
      </c>
      <c r="M7" s="16">
        <v>18.5</v>
      </c>
      <c r="N7" s="16">
        <v>1.9</v>
      </c>
      <c r="O7" s="16">
        <v>0.9</v>
      </c>
      <c r="P7" s="1"/>
      <c r="Q7" s="16">
        <v>30</v>
      </c>
      <c r="R7" s="16">
        <v>70</v>
      </c>
      <c r="S7" s="16">
        <v>0</v>
      </c>
      <c r="T7" s="16">
        <v>0</v>
      </c>
      <c r="U7" s="16">
        <v>0</v>
      </c>
      <c r="W7" s="16">
        <v>0</v>
      </c>
      <c r="X7" s="16">
        <v>100</v>
      </c>
      <c r="Y7" s="16">
        <v>0</v>
      </c>
      <c r="Z7" s="16">
        <v>0</v>
      </c>
      <c r="AA7" s="16">
        <v>0</v>
      </c>
    </row>
    <row r="8" spans="1:27" customFormat="1" ht="15" hidden="1" x14ac:dyDescent="0.25">
      <c r="A8" s="13" t="s">
        <v>15</v>
      </c>
      <c r="B8" s="13" t="s">
        <v>74</v>
      </c>
      <c r="C8" s="13">
        <v>70</v>
      </c>
      <c r="D8" s="14">
        <v>29.1</v>
      </c>
      <c r="E8" s="15">
        <v>31</v>
      </c>
      <c r="F8" s="15">
        <v>55</v>
      </c>
      <c r="G8" s="15">
        <v>9</v>
      </c>
      <c r="H8" s="15">
        <v>4</v>
      </c>
      <c r="I8" s="15">
        <v>1</v>
      </c>
      <c r="J8" s="13"/>
      <c r="K8" s="16">
        <v>19.2</v>
      </c>
      <c r="L8" s="16">
        <v>65.8</v>
      </c>
      <c r="M8" s="16">
        <v>10</v>
      </c>
      <c r="N8" s="16">
        <v>4.2</v>
      </c>
      <c r="O8" s="16">
        <v>0.8</v>
      </c>
      <c r="P8" s="1"/>
      <c r="Q8" s="16">
        <v>50</v>
      </c>
      <c r="R8" s="16">
        <v>30</v>
      </c>
      <c r="S8" s="16">
        <v>10</v>
      </c>
      <c r="T8" s="16">
        <v>10</v>
      </c>
      <c r="U8" s="16">
        <v>0</v>
      </c>
      <c r="W8" s="16">
        <v>55</v>
      </c>
      <c r="X8" s="16">
        <v>45</v>
      </c>
      <c r="Y8" s="16">
        <v>0</v>
      </c>
      <c r="Z8" s="16">
        <v>0</v>
      </c>
      <c r="AA8" s="16">
        <v>0</v>
      </c>
    </row>
    <row r="9" spans="1:27" customFormat="1" ht="15" hidden="1" x14ac:dyDescent="0.25">
      <c r="A9" s="13" t="s">
        <v>16</v>
      </c>
      <c r="B9" s="13" t="s">
        <v>17</v>
      </c>
      <c r="C9" s="13">
        <v>220</v>
      </c>
      <c r="D9" s="14">
        <v>33.56</v>
      </c>
      <c r="E9" s="15">
        <v>69</v>
      </c>
      <c r="F9" s="15">
        <v>28</v>
      </c>
      <c r="G9" s="15">
        <v>2</v>
      </c>
      <c r="H9" s="15">
        <v>1</v>
      </c>
      <c r="I9" s="15">
        <v>0</v>
      </c>
      <c r="J9" s="13"/>
      <c r="K9" s="16">
        <v>58</v>
      </c>
      <c r="L9" s="16">
        <v>37.4</v>
      </c>
      <c r="M9" s="16">
        <v>3.8</v>
      </c>
      <c r="N9" s="16">
        <v>0.8</v>
      </c>
      <c r="O9" s="16">
        <v>0</v>
      </c>
      <c r="P9" s="1"/>
      <c r="Q9" s="16">
        <v>80</v>
      </c>
      <c r="R9" s="16">
        <v>20</v>
      </c>
      <c r="S9" s="16">
        <v>0</v>
      </c>
      <c r="T9" s="16">
        <v>0</v>
      </c>
      <c r="U9" s="16">
        <v>0</v>
      </c>
      <c r="W9" s="16">
        <v>100</v>
      </c>
      <c r="X9" s="16">
        <v>0</v>
      </c>
      <c r="Y9" s="16">
        <v>0</v>
      </c>
      <c r="Z9" s="16">
        <v>0</v>
      </c>
      <c r="AA9" s="16">
        <v>0</v>
      </c>
    </row>
    <row r="10" spans="1:27" customFormat="1" ht="15" hidden="1" x14ac:dyDescent="0.25">
      <c r="A10" s="13" t="s">
        <v>40</v>
      </c>
      <c r="B10" s="13" t="s">
        <v>41</v>
      </c>
      <c r="C10" s="13">
        <v>250</v>
      </c>
      <c r="D10" s="14">
        <v>8</v>
      </c>
      <c r="E10" s="15">
        <v>2</v>
      </c>
      <c r="F10" s="15">
        <v>38</v>
      </c>
      <c r="G10" s="15">
        <v>56</v>
      </c>
      <c r="H10" s="15">
        <v>2</v>
      </c>
      <c r="I10" s="15">
        <v>2</v>
      </c>
      <c r="J10" s="13"/>
      <c r="K10" s="16">
        <v>3.1</v>
      </c>
      <c r="L10" s="16">
        <v>56.3</v>
      </c>
      <c r="M10" s="16">
        <v>37.5</v>
      </c>
      <c r="N10" s="16">
        <v>0</v>
      </c>
      <c r="O10" s="16">
        <v>3.1</v>
      </c>
      <c r="P10" s="1"/>
      <c r="Q10" s="16">
        <v>0</v>
      </c>
      <c r="R10" s="16">
        <v>0</v>
      </c>
      <c r="S10" s="16">
        <v>90</v>
      </c>
      <c r="T10" s="16">
        <v>10</v>
      </c>
      <c r="U10" s="16">
        <v>0</v>
      </c>
      <c r="W10" s="16">
        <v>0</v>
      </c>
      <c r="X10" s="16">
        <v>10</v>
      </c>
      <c r="Y10" s="16">
        <v>90</v>
      </c>
      <c r="Z10" s="16">
        <v>0</v>
      </c>
      <c r="AA10" s="16">
        <v>0</v>
      </c>
    </row>
    <row r="11" spans="1:27" customFormat="1" ht="15" hidden="1" x14ac:dyDescent="0.25">
      <c r="A11" s="13" t="s">
        <v>18</v>
      </c>
      <c r="B11" s="13" t="s">
        <v>19</v>
      </c>
      <c r="C11" s="13">
        <v>520</v>
      </c>
      <c r="D11" s="14">
        <v>12</v>
      </c>
      <c r="E11" s="15">
        <v>6</v>
      </c>
      <c r="F11" s="15">
        <v>42</v>
      </c>
      <c r="G11" s="15">
        <v>37</v>
      </c>
      <c r="H11" s="15">
        <v>15</v>
      </c>
      <c r="I11" s="15">
        <v>0</v>
      </c>
      <c r="J11" s="13"/>
      <c r="K11" s="16">
        <v>9.6999999999999993</v>
      </c>
      <c r="L11" s="16">
        <v>58</v>
      </c>
      <c r="M11" s="16">
        <v>32.299999999999997</v>
      </c>
      <c r="N11" s="16">
        <v>0</v>
      </c>
      <c r="O11" s="16">
        <v>0</v>
      </c>
      <c r="P11" s="1"/>
      <c r="Q11" s="16">
        <v>0</v>
      </c>
      <c r="R11" s="16">
        <v>20</v>
      </c>
      <c r="S11" s="16">
        <v>60</v>
      </c>
      <c r="T11" s="16">
        <v>20</v>
      </c>
      <c r="U11" s="16">
        <v>0</v>
      </c>
      <c r="W11" s="16">
        <v>0</v>
      </c>
      <c r="X11" s="16">
        <v>0</v>
      </c>
      <c r="Y11" s="16">
        <v>25</v>
      </c>
      <c r="Z11" s="16">
        <v>75</v>
      </c>
      <c r="AA11" s="16">
        <v>0</v>
      </c>
    </row>
    <row r="12" spans="1:27" customFormat="1" ht="15" hidden="1" x14ac:dyDescent="0.25">
      <c r="A12" s="13" t="s">
        <v>20</v>
      </c>
      <c r="B12" s="13" t="s">
        <v>75</v>
      </c>
      <c r="C12" s="13">
        <v>630</v>
      </c>
      <c r="D12" s="14">
        <v>44.2</v>
      </c>
      <c r="E12" s="15">
        <v>49</v>
      </c>
      <c r="F12" s="15">
        <v>48</v>
      </c>
      <c r="G12" s="15">
        <v>3</v>
      </c>
      <c r="H12" s="15">
        <v>0</v>
      </c>
      <c r="I12" s="15">
        <v>0</v>
      </c>
      <c r="J12" s="13"/>
      <c r="K12" s="16">
        <v>32.4</v>
      </c>
      <c r="L12" s="16">
        <v>63.6</v>
      </c>
      <c r="M12" s="16">
        <v>3.4</v>
      </c>
      <c r="N12" s="16">
        <v>0</v>
      </c>
      <c r="O12" s="16">
        <v>0.6</v>
      </c>
      <c r="P12" s="1"/>
      <c r="Q12" s="16">
        <v>100</v>
      </c>
      <c r="R12" s="16">
        <v>0</v>
      </c>
      <c r="S12" s="16">
        <v>0</v>
      </c>
      <c r="T12" s="16">
        <v>0</v>
      </c>
      <c r="U12" s="16">
        <v>0</v>
      </c>
      <c r="W12" s="16">
        <v>50</v>
      </c>
      <c r="X12" s="16">
        <v>50</v>
      </c>
      <c r="Y12" s="16">
        <v>0</v>
      </c>
      <c r="Z12" s="16">
        <v>0</v>
      </c>
      <c r="AA12" s="16">
        <v>0</v>
      </c>
    </row>
    <row r="13" spans="1:27" customFormat="1" ht="15" hidden="1" x14ac:dyDescent="0.25">
      <c r="A13" s="13" t="s">
        <v>20</v>
      </c>
      <c r="B13" s="13" t="s">
        <v>76</v>
      </c>
      <c r="C13" s="13">
        <v>630</v>
      </c>
      <c r="D13" s="14">
        <v>37</v>
      </c>
      <c r="E13" s="15">
        <v>44</v>
      </c>
      <c r="F13" s="15">
        <v>55</v>
      </c>
      <c r="G13" s="15">
        <v>1</v>
      </c>
      <c r="H13" s="15">
        <v>0</v>
      </c>
      <c r="I13" s="15">
        <v>0</v>
      </c>
      <c r="J13" s="13"/>
      <c r="K13" s="16">
        <v>32.6</v>
      </c>
      <c r="L13" s="16">
        <v>65.3</v>
      </c>
      <c r="M13" s="16">
        <v>2.1</v>
      </c>
      <c r="N13" s="16">
        <v>0</v>
      </c>
      <c r="O13" s="16">
        <v>0</v>
      </c>
      <c r="P13" s="1"/>
      <c r="Q13" s="16">
        <v>60</v>
      </c>
      <c r="R13" s="16">
        <v>40</v>
      </c>
      <c r="S13" s="16">
        <v>0</v>
      </c>
      <c r="T13" s="16">
        <v>0</v>
      </c>
      <c r="U13" s="16">
        <v>0</v>
      </c>
      <c r="W13" s="16">
        <v>75</v>
      </c>
      <c r="X13" s="16">
        <v>25</v>
      </c>
      <c r="Y13" s="16">
        <v>0</v>
      </c>
      <c r="Z13" s="16">
        <v>0</v>
      </c>
      <c r="AA13" s="16">
        <v>0</v>
      </c>
    </row>
    <row r="14" spans="1:27" customFormat="1" ht="15" hidden="1" x14ac:dyDescent="0.25">
      <c r="A14" s="13" t="s">
        <v>21</v>
      </c>
      <c r="B14" s="13" t="s">
        <v>22</v>
      </c>
      <c r="C14" s="13">
        <v>750</v>
      </c>
      <c r="D14" s="14">
        <v>20</v>
      </c>
      <c r="E14" s="15">
        <v>41</v>
      </c>
      <c r="F14" s="15">
        <v>59</v>
      </c>
      <c r="G14" s="15">
        <v>0</v>
      </c>
      <c r="H14" s="15">
        <v>0</v>
      </c>
      <c r="I14" s="15">
        <v>0</v>
      </c>
      <c r="J14" s="13"/>
      <c r="K14" s="16">
        <v>40.6</v>
      </c>
      <c r="L14" s="16">
        <v>59.4</v>
      </c>
      <c r="M14" s="16">
        <v>0</v>
      </c>
      <c r="N14" s="16">
        <v>0</v>
      </c>
      <c r="O14" s="16">
        <v>0</v>
      </c>
      <c r="P14" s="1"/>
      <c r="Q14" s="16">
        <v>53.3</v>
      </c>
      <c r="R14" s="16">
        <v>46.7</v>
      </c>
      <c r="S14" s="16">
        <v>0</v>
      </c>
      <c r="T14" s="16">
        <v>0</v>
      </c>
      <c r="U14" s="16">
        <v>0</v>
      </c>
      <c r="W14" s="16">
        <v>25</v>
      </c>
      <c r="X14" s="16">
        <v>75</v>
      </c>
      <c r="Y14" s="16">
        <v>0</v>
      </c>
      <c r="Z14" s="16">
        <v>0</v>
      </c>
      <c r="AA14" s="16">
        <v>0</v>
      </c>
    </row>
    <row r="15" spans="1:27" customFormat="1" ht="15" hidden="1" x14ac:dyDescent="0.25">
      <c r="A15" s="13" t="s">
        <v>42</v>
      </c>
      <c r="B15" s="13" t="s">
        <v>43</v>
      </c>
      <c r="C15" s="13">
        <v>820</v>
      </c>
      <c r="D15" s="14">
        <v>24</v>
      </c>
      <c r="E15" s="15">
        <v>12</v>
      </c>
      <c r="F15" s="15">
        <v>78</v>
      </c>
      <c r="G15" s="15">
        <v>10</v>
      </c>
      <c r="H15" s="15">
        <v>0</v>
      </c>
      <c r="I15" s="15">
        <v>0</v>
      </c>
      <c r="J15" s="13"/>
      <c r="K15" s="16">
        <v>18.399999999999999</v>
      </c>
      <c r="L15" s="16">
        <v>72.400000000000006</v>
      </c>
      <c r="M15" s="16">
        <v>9.1999999999999993</v>
      </c>
      <c r="N15" s="16">
        <v>0</v>
      </c>
      <c r="O15" s="16">
        <v>0</v>
      </c>
      <c r="P15" s="1"/>
      <c r="Q15" s="16">
        <v>0</v>
      </c>
      <c r="R15" s="16">
        <v>100</v>
      </c>
      <c r="S15" s="16">
        <v>0</v>
      </c>
      <c r="T15" s="16">
        <v>0</v>
      </c>
      <c r="U15" s="16">
        <v>0</v>
      </c>
      <c r="W15" s="16">
        <v>0</v>
      </c>
      <c r="X15" s="16">
        <v>75</v>
      </c>
      <c r="Y15" s="16">
        <v>25</v>
      </c>
      <c r="Z15" s="16">
        <v>0</v>
      </c>
      <c r="AA15" s="16">
        <v>0</v>
      </c>
    </row>
    <row r="16" spans="1:27" customFormat="1" ht="15" hidden="1" x14ac:dyDescent="0.25">
      <c r="A16" s="13" t="s">
        <v>23</v>
      </c>
      <c r="B16" s="13" t="s">
        <v>24</v>
      </c>
      <c r="C16" s="13">
        <v>840</v>
      </c>
      <c r="D16" s="14">
        <v>7</v>
      </c>
      <c r="E16" s="15">
        <v>0</v>
      </c>
      <c r="F16" s="15">
        <v>71</v>
      </c>
      <c r="G16" s="15">
        <v>27</v>
      </c>
      <c r="H16" s="15">
        <v>2</v>
      </c>
      <c r="I16" s="15">
        <v>0</v>
      </c>
      <c r="J16" s="13"/>
      <c r="K16" s="16">
        <v>0</v>
      </c>
      <c r="L16" s="16">
        <v>100</v>
      </c>
      <c r="M16" s="16">
        <v>0</v>
      </c>
      <c r="N16" s="16">
        <v>0</v>
      </c>
      <c r="O16" s="16">
        <v>0</v>
      </c>
      <c r="P16" s="1"/>
      <c r="Q16" s="16">
        <v>0</v>
      </c>
      <c r="R16" s="16">
        <v>30</v>
      </c>
      <c r="S16" s="16">
        <v>70</v>
      </c>
      <c r="T16" s="16">
        <v>0</v>
      </c>
      <c r="U16" s="16">
        <v>0</v>
      </c>
      <c r="W16" s="16">
        <v>0</v>
      </c>
      <c r="X16" s="16">
        <v>0</v>
      </c>
      <c r="Y16" s="16">
        <v>85</v>
      </c>
      <c r="Z16" s="16">
        <v>15</v>
      </c>
      <c r="AA16" s="16">
        <v>0</v>
      </c>
    </row>
    <row r="17" spans="1:27" customFormat="1" ht="15" hidden="1" x14ac:dyDescent="0.25">
      <c r="A17" s="13" t="s">
        <v>25</v>
      </c>
      <c r="B17" s="13" t="s">
        <v>26</v>
      </c>
      <c r="C17" s="13">
        <v>1080</v>
      </c>
      <c r="D17" s="14">
        <v>38</v>
      </c>
      <c r="E17" s="15">
        <v>40</v>
      </c>
      <c r="F17" s="15">
        <v>57</v>
      </c>
      <c r="G17" s="15">
        <v>3</v>
      </c>
      <c r="H17" s="15">
        <v>0</v>
      </c>
      <c r="I17" s="15">
        <v>0</v>
      </c>
      <c r="J17" s="13"/>
      <c r="K17" s="16">
        <v>37.700000000000003</v>
      </c>
      <c r="L17" s="16">
        <v>58.3</v>
      </c>
      <c r="M17" s="16">
        <v>3.3</v>
      </c>
      <c r="N17" s="16">
        <v>0.7</v>
      </c>
      <c r="O17" s="16">
        <v>0</v>
      </c>
      <c r="P17" s="1"/>
      <c r="Q17" s="16">
        <v>42</v>
      </c>
      <c r="R17" s="16">
        <v>58</v>
      </c>
      <c r="S17" s="16">
        <v>0</v>
      </c>
      <c r="T17" s="16">
        <v>0</v>
      </c>
      <c r="U17" s="16">
        <v>0</v>
      </c>
      <c r="W17" s="16">
        <v>50</v>
      </c>
      <c r="X17" s="16">
        <v>50</v>
      </c>
      <c r="Y17" s="16">
        <v>0</v>
      </c>
      <c r="Z17" s="16">
        <v>0</v>
      </c>
      <c r="AA17" s="16">
        <v>0</v>
      </c>
    </row>
    <row r="18" spans="1:27" customFormat="1" ht="15" hidden="1" x14ac:dyDescent="0.25">
      <c r="A18" s="13" t="s">
        <v>27</v>
      </c>
      <c r="B18" s="13" t="s">
        <v>28</v>
      </c>
      <c r="C18" s="13">
        <v>1200</v>
      </c>
      <c r="D18" s="14">
        <v>37.6</v>
      </c>
      <c r="E18" s="15">
        <v>4</v>
      </c>
      <c r="F18" s="15">
        <v>64</v>
      </c>
      <c r="G18" s="15">
        <v>26</v>
      </c>
      <c r="H18" s="15">
        <v>5</v>
      </c>
      <c r="I18" s="15">
        <v>1</v>
      </c>
      <c r="J18" s="13"/>
      <c r="K18" s="16">
        <v>3.1</v>
      </c>
      <c r="L18" s="16">
        <v>60.3</v>
      </c>
      <c r="M18" s="16">
        <v>29.7</v>
      </c>
      <c r="N18" s="16">
        <v>6.1</v>
      </c>
      <c r="O18" s="16">
        <v>0.8</v>
      </c>
      <c r="P18" s="1"/>
      <c r="Q18" s="16">
        <v>10</v>
      </c>
      <c r="R18" s="16">
        <v>58</v>
      </c>
      <c r="S18" s="16">
        <v>24</v>
      </c>
      <c r="T18" s="16">
        <v>8</v>
      </c>
      <c r="U18" s="16">
        <v>0</v>
      </c>
      <c r="W18" s="16">
        <v>0</v>
      </c>
      <c r="X18" s="16">
        <v>85</v>
      </c>
      <c r="Y18" s="16">
        <v>15</v>
      </c>
      <c r="Z18" s="16">
        <v>0</v>
      </c>
      <c r="AA18" s="16">
        <v>0</v>
      </c>
    </row>
    <row r="19" spans="1:27" customFormat="1" ht="15" hidden="1" x14ac:dyDescent="0.25">
      <c r="A19" s="13" t="s">
        <v>29</v>
      </c>
      <c r="B19" s="13" t="s">
        <v>30</v>
      </c>
      <c r="C19" s="13">
        <v>1220</v>
      </c>
      <c r="D19" s="14">
        <v>44</v>
      </c>
      <c r="E19" s="15">
        <v>35</v>
      </c>
      <c r="F19" s="15">
        <v>49</v>
      </c>
      <c r="G19" s="15">
        <v>16</v>
      </c>
      <c r="H19" s="15">
        <v>0</v>
      </c>
      <c r="I19" s="15">
        <v>0</v>
      </c>
      <c r="J19" s="13"/>
      <c r="K19" s="16">
        <v>19.8</v>
      </c>
      <c r="L19" s="16">
        <v>65.099999999999994</v>
      </c>
      <c r="M19" s="16">
        <v>15.1</v>
      </c>
      <c r="N19" s="16">
        <v>0</v>
      </c>
      <c r="O19" s="16">
        <v>0</v>
      </c>
      <c r="P19" s="1"/>
      <c r="Q19" s="16">
        <v>52</v>
      </c>
      <c r="R19" s="16">
        <v>16</v>
      </c>
      <c r="S19" s="16">
        <v>32</v>
      </c>
      <c r="T19" s="16">
        <v>0</v>
      </c>
      <c r="U19" s="16">
        <v>0</v>
      </c>
      <c r="W19" s="16">
        <v>75</v>
      </c>
      <c r="X19" s="16">
        <v>25</v>
      </c>
      <c r="Y19" s="16">
        <v>0</v>
      </c>
      <c r="Z19" s="16">
        <v>0</v>
      </c>
      <c r="AA19" s="16">
        <v>0</v>
      </c>
    </row>
    <row r="20" spans="1:27" customFormat="1" ht="15" hidden="1" x14ac:dyDescent="0.25">
      <c r="A20" s="13" t="s">
        <v>29</v>
      </c>
      <c r="B20" s="13" t="s">
        <v>30</v>
      </c>
      <c r="C20" s="13">
        <v>1220</v>
      </c>
      <c r="D20" s="14">
        <v>51.8</v>
      </c>
      <c r="E20" s="15">
        <v>22</v>
      </c>
      <c r="F20" s="15">
        <v>71</v>
      </c>
      <c r="G20" s="15">
        <v>6</v>
      </c>
      <c r="H20" s="15">
        <v>1</v>
      </c>
      <c r="I20" s="15">
        <v>0</v>
      </c>
      <c r="J20" s="13"/>
      <c r="K20" s="16">
        <v>10.1</v>
      </c>
      <c r="L20" s="16">
        <v>81</v>
      </c>
      <c r="M20" s="16">
        <v>7.8</v>
      </c>
      <c r="N20" s="16">
        <v>1.1000000000000001</v>
      </c>
      <c r="O20" s="16">
        <v>0</v>
      </c>
      <c r="P20" s="1"/>
      <c r="Q20" s="16">
        <v>60</v>
      </c>
      <c r="R20" s="16">
        <v>33.299999999999997</v>
      </c>
      <c r="S20" s="16">
        <v>6.7</v>
      </c>
      <c r="T20" s="16">
        <v>0</v>
      </c>
      <c r="U20" s="16">
        <v>0</v>
      </c>
      <c r="W20" s="16">
        <v>25</v>
      </c>
      <c r="X20" s="16">
        <v>75</v>
      </c>
      <c r="Y20" s="16">
        <v>0</v>
      </c>
      <c r="Z20" s="16">
        <v>0</v>
      </c>
      <c r="AA20" s="16">
        <v>0</v>
      </c>
    </row>
    <row r="21" spans="1:27" customFormat="1" ht="15" hidden="1" x14ac:dyDescent="0.25">
      <c r="A21" s="13" t="s">
        <v>31</v>
      </c>
      <c r="B21" s="13" t="s">
        <v>32</v>
      </c>
      <c r="C21" s="13">
        <v>1280</v>
      </c>
      <c r="D21" s="14">
        <v>31.2</v>
      </c>
      <c r="E21" s="15">
        <v>27</v>
      </c>
      <c r="F21" s="15">
        <v>63</v>
      </c>
      <c r="G21" s="15">
        <v>6</v>
      </c>
      <c r="H21" s="15">
        <v>0</v>
      </c>
      <c r="I21" s="15">
        <v>4</v>
      </c>
      <c r="J21" s="13"/>
      <c r="K21" s="16">
        <v>22.8</v>
      </c>
      <c r="L21" s="16">
        <v>71.099999999999994</v>
      </c>
      <c r="M21" s="16">
        <v>6.1</v>
      </c>
      <c r="N21" s="16">
        <v>0</v>
      </c>
      <c r="O21" s="16">
        <v>0</v>
      </c>
      <c r="P21" s="1"/>
      <c r="Q21" s="16">
        <v>40</v>
      </c>
      <c r="R21" s="16">
        <v>30</v>
      </c>
      <c r="S21" s="16">
        <v>10</v>
      </c>
      <c r="T21" s="16">
        <v>0</v>
      </c>
      <c r="U21" s="16">
        <v>20</v>
      </c>
      <c r="W21" s="16">
        <v>25</v>
      </c>
      <c r="X21" s="16">
        <v>75</v>
      </c>
      <c r="Y21" s="16">
        <v>0</v>
      </c>
      <c r="Z21" s="16">
        <v>0</v>
      </c>
      <c r="AA21" s="16">
        <v>0</v>
      </c>
    </row>
    <row r="22" spans="1:27" customFormat="1" ht="15" hidden="1" x14ac:dyDescent="0.25">
      <c r="A22" s="13" t="s">
        <v>44</v>
      </c>
      <c r="B22" s="13" t="s">
        <v>45</v>
      </c>
      <c r="C22" s="13">
        <v>1390</v>
      </c>
      <c r="D22" s="14">
        <v>18</v>
      </c>
      <c r="E22" s="15">
        <v>8</v>
      </c>
      <c r="F22" s="15">
        <v>77</v>
      </c>
      <c r="G22" s="15">
        <v>15</v>
      </c>
      <c r="H22" s="15">
        <v>0</v>
      </c>
      <c r="I22" s="15">
        <v>0</v>
      </c>
      <c r="J22" s="13"/>
      <c r="K22" s="16">
        <v>12.5</v>
      </c>
      <c r="L22" s="16">
        <v>78.099999999999994</v>
      </c>
      <c r="M22" s="16">
        <v>9.4</v>
      </c>
      <c r="N22" s="16">
        <v>0</v>
      </c>
      <c r="O22" s="16">
        <v>0</v>
      </c>
      <c r="P22" s="1"/>
      <c r="Q22" s="16">
        <v>0</v>
      </c>
      <c r="R22" s="16">
        <v>86.7</v>
      </c>
      <c r="S22" s="16">
        <v>13.3</v>
      </c>
      <c r="T22" s="16">
        <v>0</v>
      </c>
      <c r="U22" s="16">
        <v>0</v>
      </c>
      <c r="W22" s="16">
        <v>0</v>
      </c>
      <c r="X22" s="16">
        <v>60</v>
      </c>
      <c r="Y22" s="16">
        <v>40</v>
      </c>
      <c r="Z22" s="16">
        <v>0</v>
      </c>
      <c r="AA22" s="16">
        <v>0</v>
      </c>
    </row>
    <row r="23" spans="1:27" customFormat="1" ht="15" hidden="1" x14ac:dyDescent="0.25">
      <c r="A23" s="13" t="s">
        <v>46</v>
      </c>
      <c r="B23" s="13" t="s">
        <v>47</v>
      </c>
      <c r="C23" s="13">
        <v>1410</v>
      </c>
      <c r="D23" s="14">
        <v>34.119999999999997</v>
      </c>
      <c r="E23" s="15">
        <v>60</v>
      </c>
      <c r="F23" s="15">
        <v>38</v>
      </c>
      <c r="G23" s="15">
        <v>2</v>
      </c>
      <c r="H23" s="15">
        <v>0</v>
      </c>
      <c r="I23" s="15">
        <v>0</v>
      </c>
      <c r="J23" s="13"/>
      <c r="K23" s="16">
        <v>45.6</v>
      </c>
      <c r="L23" s="16">
        <v>51.5</v>
      </c>
      <c r="M23" s="16">
        <v>2.9</v>
      </c>
      <c r="N23" s="16">
        <v>0</v>
      </c>
      <c r="O23" s="16">
        <v>0</v>
      </c>
      <c r="P23" s="1"/>
      <c r="Q23" s="16">
        <v>90</v>
      </c>
      <c r="R23" s="16">
        <v>10</v>
      </c>
      <c r="S23" s="16">
        <v>0</v>
      </c>
      <c r="T23" s="16">
        <v>0</v>
      </c>
      <c r="U23" s="16">
        <v>0</v>
      </c>
      <c r="W23" s="16">
        <v>80</v>
      </c>
      <c r="X23" s="16">
        <v>20</v>
      </c>
      <c r="Y23" s="16">
        <v>0</v>
      </c>
      <c r="Z23" s="16">
        <v>0</v>
      </c>
      <c r="AA23" s="16">
        <v>0</v>
      </c>
    </row>
    <row r="24" spans="1:27" customFormat="1" ht="15" hidden="1" x14ac:dyDescent="0.25">
      <c r="A24" s="13" t="s">
        <v>48</v>
      </c>
      <c r="B24" s="13" t="s">
        <v>49</v>
      </c>
      <c r="C24" s="13">
        <v>1430</v>
      </c>
      <c r="D24" s="14">
        <v>7.8</v>
      </c>
      <c r="E24" s="15">
        <v>16</v>
      </c>
      <c r="F24" s="15">
        <v>49</v>
      </c>
      <c r="G24" s="15">
        <v>35</v>
      </c>
      <c r="H24" s="15">
        <v>0</v>
      </c>
      <c r="I24" s="15">
        <v>0</v>
      </c>
      <c r="J24" s="13"/>
      <c r="K24" s="16">
        <v>0</v>
      </c>
      <c r="L24" s="16">
        <v>61.1</v>
      </c>
      <c r="M24" s="16">
        <v>38.9</v>
      </c>
      <c r="N24" s="16">
        <v>0</v>
      </c>
      <c r="O24" s="16">
        <v>0</v>
      </c>
      <c r="P24" s="1"/>
      <c r="Q24" s="16">
        <v>80</v>
      </c>
      <c r="R24" s="16">
        <v>10</v>
      </c>
      <c r="S24" s="16">
        <v>10</v>
      </c>
      <c r="T24" s="16">
        <v>0</v>
      </c>
      <c r="U24" s="16">
        <v>0</v>
      </c>
      <c r="W24" s="16">
        <v>0</v>
      </c>
      <c r="X24" s="16">
        <v>50</v>
      </c>
      <c r="Y24" s="16">
        <v>50</v>
      </c>
      <c r="Z24" s="16">
        <v>0</v>
      </c>
      <c r="AA24" s="16">
        <v>0</v>
      </c>
    </row>
    <row r="25" spans="1:27" customFormat="1" ht="15" hidden="1" x14ac:dyDescent="0.25">
      <c r="A25" s="13" t="s">
        <v>50</v>
      </c>
      <c r="B25" s="13" t="s">
        <v>77</v>
      </c>
      <c r="C25" s="13">
        <v>1460</v>
      </c>
      <c r="D25" s="14">
        <v>19</v>
      </c>
      <c r="E25" s="15">
        <v>20</v>
      </c>
      <c r="F25" s="15">
        <v>79</v>
      </c>
      <c r="G25" s="15">
        <v>1</v>
      </c>
      <c r="H25" s="15">
        <v>0</v>
      </c>
      <c r="I25" s="15">
        <v>0</v>
      </c>
      <c r="J25" s="13"/>
      <c r="K25" s="16">
        <v>16.7</v>
      </c>
      <c r="L25" s="16">
        <v>81.599999999999994</v>
      </c>
      <c r="M25" s="16">
        <v>1.7</v>
      </c>
      <c r="N25" s="16">
        <v>0</v>
      </c>
      <c r="O25" s="16">
        <v>0</v>
      </c>
      <c r="P25" s="1"/>
      <c r="Q25" s="16">
        <v>10</v>
      </c>
      <c r="R25" s="16">
        <v>90</v>
      </c>
      <c r="S25" s="16">
        <v>0</v>
      </c>
      <c r="T25" s="16">
        <v>0</v>
      </c>
      <c r="U25" s="16">
        <v>0</v>
      </c>
      <c r="W25" s="16">
        <v>50</v>
      </c>
      <c r="X25" s="16">
        <v>50</v>
      </c>
      <c r="Y25" s="16">
        <v>0</v>
      </c>
      <c r="Z25" s="16">
        <v>0</v>
      </c>
      <c r="AA25" s="16">
        <v>0</v>
      </c>
    </row>
    <row r="26" spans="1:27" customFormat="1" ht="15" hidden="1" x14ac:dyDescent="0.25">
      <c r="A26" s="13" t="s">
        <v>50</v>
      </c>
      <c r="B26" s="13" t="s">
        <v>78</v>
      </c>
      <c r="C26" s="13">
        <v>1460</v>
      </c>
      <c r="D26" s="14">
        <v>24.2</v>
      </c>
      <c r="E26" s="15">
        <v>21</v>
      </c>
      <c r="F26" s="15">
        <v>66</v>
      </c>
      <c r="G26" s="15">
        <v>12</v>
      </c>
      <c r="H26" s="15">
        <v>1</v>
      </c>
      <c r="I26" s="15">
        <v>0</v>
      </c>
      <c r="J26" s="13"/>
      <c r="K26" s="16">
        <v>20.399999999999999</v>
      </c>
      <c r="L26" s="16">
        <v>74.2</v>
      </c>
      <c r="M26" s="16">
        <v>4.3</v>
      </c>
      <c r="N26" s="16">
        <v>1.1000000000000001</v>
      </c>
      <c r="O26" s="16">
        <v>0</v>
      </c>
      <c r="P26" s="1"/>
      <c r="Q26" s="16">
        <v>36.700000000000003</v>
      </c>
      <c r="R26" s="16">
        <v>36.6</v>
      </c>
      <c r="S26" s="16">
        <v>26.7</v>
      </c>
      <c r="T26" s="16">
        <v>0</v>
      </c>
      <c r="U26" s="16">
        <v>0</v>
      </c>
      <c r="W26" s="16">
        <v>0</v>
      </c>
      <c r="X26" s="16">
        <v>75</v>
      </c>
      <c r="Y26" s="16">
        <v>25</v>
      </c>
      <c r="Z26" s="16">
        <v>0</v>
      </c>
      <c r="AA26" s="16">
        <v>0</v>
      </c>
    </row>
    <row r="27" spans="1:27" customFormat="1" ht="15" hidden="1" x14ac:dyDescent="0.25">
      <c r="A27" s="13" t="s">
        <v>51</v>
      </c>
      <c r="B27" s="13" t="s">
        <v>52</v>
      </c>
      <c r="C27" s="13">
        <v>1510</v>
      </c>
      <c r="D27" s="14">
        <v>17.2</v>
      </c>
      <c r="E27" s="15">
        <v>10</v>
      </c>
      <c r="F27" s="15">
        <v>61</v>
      </c>
      <c r="G27" s="15">
        <v>24</v>
      </c>
      <c r="H27" s="15">
        <v>5</v>
      </c>
      <c r="I27" s="15">
        <v>0</v>
      </c>
      <c r="J27" s="13"/>
      <c r="K27" s="16">
        <v>11.9</v>
      </c>
      <c r="L27" s="16">
        <v>65.7</v>
      </c>
      <c r="M27" s="16">
        <v>19.399999999999999</v>
      </c>
      <c r="N27" s="16">
        <v>3</v>
      </c>
      <c r="O27" s="16">
        <v>0</v>
      </c>
      <c r="P27" s="1"/>
      <c r="Q27" s="16">
        <v>13.3</v>
      </c>
      <c r="R27" s="16">
        <v>36.700000000000003</v>
      </c>
      <c r="S27" s="16">
        <v>36.700000000000003</v>
      </c>
      <c r="T27" s="16">
        <v>13.3</v>
      </c>
      <c r="U27" s="16">
        <v>0</v>
      </c>
      <c r="W27" s="16">
        <v>0</v>
      </c>
      <c r="X27" s="16">
        <v>70</v>
      </c>
      <c r="Y27" s="16">
        <v>30</v>
      </c>
      <c r="Z27" s="16">
        <v>0</v>
      </c>
      <c r="AA27" s="16">
        <v>0</v>
      </c>
    </row>
    <row r="28" spans="1:27" customFormat="1" ht="15" hidden="1" x14ac:dyDescent="0.25">
      <c r="A28" s="13" t="s">
        <v>53</v>
      </c>
      <c r="B28" s="13" t="s">
        <v>54</v>
      </c>
      <c r="C28" s="13">
        <v>1640</v>
      </c>
      <c r="D28" s="14">
        <v>15.55</v>
      </c>
      <c r="E28" s="15">
        <v>8</v>
      </c>
      <c r="F28" s="15">
        <v>49</v>
      </c>
      <c r="G28" s="15">
        <v>30</v>
      </c>
      <c r="H28" s="15">
        <v>10</v>
      </c>
      <c r="I28" s="15">
        <v>3</v>
      </c>
      <c r="J28" s="13"/>
      <c r="K28" s="16">
        <v>12.3</v>
      </c>
      <c r="L28" s="16">
        <v>67.2</v>
      </c>
      <c r="M28" s="16">
        <v>17.8</v>
      </c>
      <c r="N28" s="16">
        <v>2.7</v>
      </c>
      <c r="O28" s="16">
        <v>0</v>
      </c>
      <c r="P28" s="1"/>
      <c r="Q28" s="16">
        <v>0</v>
      </c>
      <c r="R28" s="16">
        <v>13.3</v>
      </c>
      <c r="S28" s="16">
        <v>46.7</v>
      </c>
      <c r="T28" s="16">
        <v>26.7</v>
      </c>
      <c r="U28" s="16">
        <v>13.3</v>
      </c>
      <c r="W28" s="16">
        <v>0</v>
      </c>
      <c r="X28" s="16">
        <v>15</v>
      </c>
      <c r="Y28" s="16">
        <v>65</v>
      </c>
      <c r="Z28" s="16">
        <v>20</v>
      </c>
      <c r="AA28" s="16">
        <v>0</v>
      </c>
    </row>
    <row r="29" spans="1:27" customFormat="1" ht="15" hidden="1" x14ac:dyDescent="0.25">
      <c r="A29" s="13" t="s">
        <v>33</v>
      </c>
      <c r="B29" s="13" t="s">
        <v>79</v>
      </c>
      <c r="C29" s="13">
        <v>1660</v>
      </c>
      <c r="D29" s="14">
        <v>34.799999999999997</v>
      </c>
      <c r="E29" s="15">
        <v>25</v>
      </c>
      <c r="F29" s="15">
        <v>72</v>
      </c>
      <c r="G29" s="15">
        <v>3</v>
      </c>
      <c r="H29" s="15">
        <v>0</v>
      </c>
      <c r="I29" s="15">
        <v>0</v>
      </c>
      <c r="J29" s="13"/>
      <c r="K29" s="16">
        <v>13.9</v>
      </c>
      <c r="L29" s="16">
        <v>81.2</v>
      </c>
      <c r="M29" s="16">
        <v>4.9000000000000004</v>
      </c>
      <c r="N29" s="16">
        <v>0</v>
      </c>
      <c r="O29" s="16">
        <v>0</v>
      </c>
      <c r="P29" s="1"/>
      <c r="Q29" s="16">
        <v>50</v>
      </c>
      <c r="R29" s="16">
        <v>50</v>
      </c>
      <c r="S29" s="16">
        <v>0</v>
      </c>
      <c r="T29" s="16">
        <v>0</v>
      </c>
      <c r="U29" s="16">
        <v>0</v>
      </c>
      <c r="W29" s="16">
        <v>40</v>
      </c>
      <c r="X29" s="16">
        <v>60</v>
      </c>
      <c r="Y29" s="16">
        <v>0</v>
      </c>
      <c r="Z29" s="16">
        <v>0</v>
      </c>
      <c r="AA29" s="16">
        <v>0</v>
      </c>
    </row>
    <row r="30" spans="1:27" customFormat="1" ht="15" hidden="1" x14ac:dyDescent="0.25">
      <c r="A30" s="13" t="s">
        <v>33</v>
      </c>
      <c r="B30" s="13" t="s">
        <v>80</v>
      </c>
      <c r="C30" s="13">
        <v>1660</v>
      </c>
      <c r="D30" s="14">
        <v>34.799999999999997</v>
      </c>
      <c r="E30" s="15">
        <v>23</v>
      </c>
      <c r="F30" s="15">
        <v>69</v>
      </c>
      <c r="G30" s="15">
        <v>8</v>
      </c>
      <c r="H30" s="15">
        <v>0</v>
      </c>
      <c r="I30" s="15">
        <v>0</v>
      </c>
      <c r="J30" s="13"/>
      <c r="K30" s="16">
        <v>25.8</v>
      </c>
      <c r="L30" s="16">
        <v>68</v>
      </c>
      <c r="M30" s="16">
        <v>6.2</v>
      </c>
      <c r="N30" s="16">
        <v>0</v>
      </c>
      <c r="O30" s="16">
        <v>0</v>
      </c>
      <c r="P30" s="1"/>
      <c r="Q30" s="16">
        <v>0</v>
      </c>
      <c r="R30" s="16">
        <v>80</v>
      </c>
      <c r="S30" s="16">
        <v>20</v>
      </c>
      <c r="T30" s="16">
        <v>0</v>
      </c>
      <c r="U30" s="16">
        <v>0</v>
      </c>
      <c r="W30" s="16">
        <v>40</v>
      </c>
      <c r="X30" s="16">
        <v>60</v>
      </c>
      <c r="Y30" s="16">
        <v>0</v>
      </c>
      <c r="Z30" s="16">
        <v>0</v>
      </c>
      <c r="AA30" s="16">
        <v>0</v>
      </c>
    </row>
    <row r="31" spans="1:27" customFormat="1" ht="15" hidden="1" x14ac:dyDescent="0.25">
      <c r="A31" s="13" t="s">
        <v>55</v>
      </c>
      <c r="B31" s="13" t="s">
        <v>56</v>
      </c>
      <c r="C31" s="13">
        <v>1670</v>
      </c>
      <c r="D31" s="14">
        <v>31.2</v>
      </c>
      <c r="E31" s="15">
        <v>2</v>
      </c>
      <c r="F31" s="15">
        <v>54</v>
      </c>
      <c r="G31" s="15">
        <v>42</v>
      </c>
      <c r="H31" s="15">
        <v>1</v>
      </c>
      <c r="I31" s="15">
        <v>1</v>
      </c>
      <c r="J31" s="13"/>
      <c r="K31" s="16">
        <v>2.7</v>
      </c>
      <c r="L31" s="16">
        <v>59.1</v>
      </c>
      <c r="M31" s="16">
        <v>34.6</v>
      </c>
      <c r="N31" s="16">
        <v>2.7</v>
      </c>
      <c r="O31" s="16">
        <v>0.9</v>
      </c>
      <c r="P31" s="1"/>
      <c r="Q31" s="16">
        <v>0</v>
      </c>
      <c r="R31" s="16">
        <v>60</v>
      </c>
      <c r="S31" s="16">
        <v>40</v>
      </c>
      <c r="T31" s="16">
        <v>0</v>
      </c>
      <c r="U31" s="16">
        <v>0</v>
      </c>
      <c r="W31" s="16">
        <v>0</v>
      </c>
      <c r="X31" s="16">
        <v>25</v>
      </c>
      <c r="Y31" s="16">
        <v>75</v>
      </c>
      <c r="Z31" s="16">
        <v>0</v>
      </c>
      <c r="AA31" s="16">
        <v>0</v>
      </c>
    </row>
    <row r="32" spans="1:27" customFormat="1" ht="15" hidden="1" x14ac:dyDescent="0.25">
      <c r="A32" s="13" t="s">
        <v>57</v>
      </c>
      <c r="B32" s="13" t="s">
        <v>58</v>
      </c>
      <c r="C32" s="13">
        <v>1680</v>
      </c>
      <c r="D32" s="14">
        <v>84.25</v>
      </c>
      <c r="E32" s="15">
        <v>35</v>
      </c>
      <c r="F32" s="15">
        <v>60</v>
      </c>
      <c r="G32" s="15">
        <v>5</v>
      </c>
      <c r="H32" s="15">
        <v>0</v>
      </c>
      <c r="I32" s="15">
        <v>0</v>
      </c>
      <c r="J32" s="13"/>
      <c r="K32" s="16">
        <v>25.2</v>
      </c>
      <c r="L32" s="16">
        <v>71.7</v>
      </c>
      <c r="M32" s="16">
        <v>2.8</v>
      </c>
      <c r="N32" s="16">
        <v>0.3</v>
      </c>
      <c r="O32" s="16">
        <v>0</v>
      </c>
      <c r="P32" s="1"/>
      <c r="Q32" s="16">
        <v>54.4</v>
      </c>
      <c r="R32" s="16">
        <v>32.299999999999997</v>
      </c>
      <c r="S32" s="16">
        <v>13.3</v>
      </c>
      <c r="T32" s="16">
        <v>0</v>
      </c>
      <c r="U32" s="16">
        <v>0</v>
      </c>
      <c r="W32" s="16">
        <v>50</v>
      </c>
      <c r="X32" s="16">
        <v>50</v>
      </c>
      <c r="Y32" s="16">
        <v>0</v>
      </c>
      <c r="Z32" s="16">
        <v>0</v>
      </c>
      <c r="AA32" s="16">
        <v>0</v>
      </c>
    </row>
    <row r="33" spans="1:27" customFormat="1" ht="15" hidden="1" x14ac:dyDescent="0.25">
      <c r="A33" s="13" t="s">
        <v>59</v>
      </c>
      <c r="B33" s="13" t="s">
        <v>60</v>
      </c>
      <c r="C33" s="13">
        <v>1740</v>
      </c>
      <c r="D33" s="14">
        <v>83.14</v>
      </c>
      <c r="E33" s="15">
        <v>15</v>
      </c>
      <c r="F33" s="15">
        <v>78</v>
      </c>
      <c r="G33" s="15">
        <v>7</v>
      </c>
      <c r="H33" s="15">
        <v>0</v>
      </c>
      <c r="I33" s="15">
        <v>0</v>
      </c>
      <c r="J33" s="13"/>
      <c r="K33" s="16">
        <v>11.3</v>
      </c>
      <c r="L33" s="16">
        <v>78.400000000000006</v>
      </c>
      <c r="M33" s="16">
        <v>10</v>
      </c>
      <c r="N33" s="16">
        <v>0.3</v>
      </c>
      <c r="O33" s="16">
        <v>0</v>
      </c>
      <c r="P33" s="1"/>
      <c r="Q33" s="16">
        <v>17.8</v>
      </c>
      <c r="R33" s="16">
        <v>82.2</v>
      </c>
      <c r="S33" s="16">
        <v>0</v>
      </c>
      <c r="T33" s="16">
        <v>0</v>
      </c>
      <c r="U33" s="16">
        <v>0</v>
      </c>
      <c r="W33" s="16">
        <v>25</v>
      </c>
      <c r="X33" s="16">
        <v>75</v>
      </c>
      <c r="Y33" s="16">
        <v>0</v>
      </c>
      <c r="Z33" s="16">
        <v>0</v>
      </c>
      <c r="AA33" s="16">
        <v>0</v>
      </c>
    </row>
    <row r="34" spans="1:27" customFormat="1" ht="15" hidden="1" x14ac:dyDescent="0.25">
      <c r="A34" s="13" t="s">
        <v>61</v>
      </c>
      <c r="B34" s="13" t="s">
        <v>62</v>
      </c>
      <c r="C34" s="13">
        <v>1920</v>
      </c>
      <c r="D34" s="14">
        <v>22.3</v>
      </c>
      <c r="E34" s="15">
        <v>4</v>
      </c>
      <c r="F34" s="15">
        <v>83</v>
      </c>
      <c r="G34" s="15">
        <v>13</v>
      </c>
      <c r="H34" s="15">
        <v>0</v>
      </c>
      <c r="I34" s="15">
        <v>0</v>
      </c>
      <c r="J34" s="13"/>
      <c r="K34" s="16">
        <v>5.9</v>
      </c>
      <c r="L34" s="16">
        <v>84.7</v>
      </c>
      <c r="M34" s="16">
        <v>9.4</v>
      </c>
      <c r="N34" s="16">
        <v>0</v>
      </c>
      <c r="O34" s="16">
        <v>0</v>
      </c>
      <c r="P34" s="1"/>
      <c r="Q34" s="16">
        <v>0</v>
      </c>
      <c r="R34" s="16">
        <v>100</v>
      </c>
      <c r="S34" s="16">
        <v>0</v>
      </c>
      <c r="T34" s="16">
        <v>0</v>
      </c>
      <c r="U34" s="16">
        <v>0</v>
      </c>
      <c r="W34" s="16">
        <v>0</v>
      </c>
      <c r="X34" s="16">
        <v>55</v>
      </c>
      <c r="Y34" s="16">
        <v>45</v>
      </c>
      <c r="Z34" s="16">
        <v>0</v>
      </c>
      <c r="AA34" s="16">
        <v>0</v>
      </c>
    </row>
    <row r="35" spans="1:27" customFormat="1" ht="15" hidden="1" x14ac:dyDescent="0.25">
      <c r="A35" s="13" t="s">
        <v>63</v>
      </c>
      <c r="B35" s="13" t="s">
        <v>64</v>
      </c>
      <c r="C35" s="13">
        <v>6750</v>
      </c>
      <c r="D35" s="14">
        <v>10.3</v>
      </c>
      <c r="E35" s="15">
        <v>1</v>
      </c>
      <c r="F35" s="15">
        <v>41</v>
      </c>
      <c r="G35" s="15">
        <v>45</v>
      </c>
      <c r="H35" s="15">
        <v>12</v>
      </c>
      <c r="I35" s="15">
        <v>1</v>
      </c>
      <c r="J35" s="13"/>
      <c r="K35" s="16">
        <v>2.2999999999999998</v>
      </c>
      <c r="L35" s="16">
        <v>34.1</v>
      </c>
      <c r="M35" s="16">
        <v>43.1</v>
      </c>
      <c r="N35" s="16">
        <v>18.2</v>
      </c>
      <c r="O35" s="16">
        <v>2.2999999999999998</v>
      </c>
      <c r="P35" s="1"/>
      <c r="Q35" s="16">
        <v>0</v>
      </c>
      <c r="R35" s="16">
        <v>80</v>
      </c>
      <c r="S35" s="16">
        <v>20</v>
      </c>
      <c r="T35" s="16">
        <v>0</v>
      </c>
      <c r="U35" s="16">
        <v>0</v>
      </c>
      <c r="W35" s="16">
        <v>0</v>
      </c>
      <c r="X35" s="16">
        <v>15</v>
      </c>
      <c r="Y35" s="16">
        <v>85</v>
      </c>
      <c r="Z35" s="16">
        <v>0</v>
      </c>
      <c r="AA35" s="16">
        <v>0</v>
      </c>
    </row>
    <row r="36" spans="1:27" customFormat="1" ht="15" hidden="1" x14ac:dyDescent="0.25">
      <c r="A36" s="13" t="s">
        <v>34</v>
      </c>
      <c r="B36" s="13" t="s">
        <v>35</v>
      </c>
      <c r="C36" s="13">
        <v>6890</v>
      </c>
      <c r="D36" s="14">
        <v>59.2</v>
      </c>
      <c r="E36" s="15">
        <v>20</v>
      </c>
      <c r="F36" s="15">
        <v>71</v>
      </c>
      <c r="G36" s="15">
        <v>8</v>
      </c>
      <c r="H36" s="15">
        <v>1</v>
      </c>
      <c r="I36" s="15">
        <v>0</v>
      </c>
      <c r="J36" s="13"/>
      <c r="K36" s="16">
        <v>11.9</v>
      </c>
      <c r="L36" s="16">
        <v>77.099999999999994</v>
      </c>
      <c r="M36" s="16">
        <v>10.199999999999999</v>
      </c>
      <c r="N36" s="16">
        <v>0.8</v>
      </c>
      <c r="O36" s="16">
        <v>0</v>
      </c>
      <c r="P36" s="1"/>
      <c r="Q36" s="16">
        <v>32.9</v>
      </c>
      <c r="R36" s="16">
        <v>55.7</v>
      </c>
      <c r="S36" s="16">
        <v>11.4</v>
      </c>
      <c r="T36" s="16">
        <v>0</v>
      </c>
      <c r="U36" s="16">
        <v>0</v>
      </c>
      <c r="W36" s="16">
        <v>35</v>
      </c>
      <c r="X36" s="16">
        <v>65</v>
      </c>
      <c r="Y36" s="16">
        <v>0</v>
      </c>
      <c r="Z36" s="16">
        <v>0</v>
      </c>
      <c r="AA36" s="16">
        <v>0</v>
      </c>
    </row>
    <row r="37" spans="1:27" customFormat="1" ht="15" hidden="1" x14ac:dyDescent="0.25">
      <c r="A37" s="13" t="s">
        <v>65</v>
      </c>
      <c r="B37" s="13" t="s">
        <v>66</v>
      </c>
      <c r="C37" s="13">
        <v>6910</v>
      </c>
      <c r="D37" s="14">
        <v>7.5</v>
      </c>
      <c r="E37" s="15">
        <v>5</v>
      </c>
      <c r="F37" s="15">
        <v>46</v>
      </c>
      <c r="G37" s="15">
        <v>44</v>
      </c>
      <c r="H37" s="15">
        <v>5</v>
      </c>
      <c r="I37" s="15">
        <v>0</v>
      </c>
      <c r="J37" s="13"/>
      <c r="K37" s="16">
        <v>7.7</v>
      </c>
      <c r="L37" s="16">
        <v>57.7</v>
      </c>
      <c r="M37" s="16">
        <v>34.6</v>
      </c>
      <c r="N37" s="16">
        <v>0</v>
      </c>
      <c r="O37" s="16">
        <v>0</v>
      </c>
      <c r="P37" s="1"/>
      <c r="Q37" s="16">
        <v>0</v>
      </c>
      <c r="R37" s="16">
        <v>40</v>
      </c>
      <c r="S37" s="16">
        <v>40</v>
      </c>
      <c r="T37" s="16">
        <v>20</v>
      </c>
      <c r="U37" s="16">
        <v>0</v>
      </c>
      <c r="W37" s="16">
        <v>0</v>
      </c>
      <c r="X37" s="16">
        <v>0</v>
      </c>
      <c r="Y37" s="16">
        <v>90</v>
      </c>
      <c r="Z37" s="16">
        <v>10</v>
      </c>
      <c r="AA37" s="16">
        <v>0</v>
      </c>
    </row>
    <row r="38" spans="1:27" customFormat="1" ht="15" hidden="1" x14ac:dyDescent="0.25">
      <c r="A38" s="13" t="s">
        <v>67</v>
      </c>
      <c r="B38" s="13" t="s">
        <v>68</v>
      </c>
      <c r="C38" s="13">
        <v>7070</v>
      </c>
      <c r="D38" s="14">
        <v>12.6</v>
      </c>
      <c r="E38" s="15">
        <v>23</v>
      </c>
      <c r="F38" s="15">
        <v>45</v>
      </c>
      <c r="G38" s="15">
        <v>30</v>
      </c>
      <c r="H38" s="15">
        <v>2</v>
      </c>
      <c r="I38" s="15">
        <v>0</v>
      </c>
      <c r="J38" s="13"/>
      <c r="K38" s="16">
        <v>35</v>
      </c>
      <c r="L38" s="16">
        <v>57.5</v>
      </c>
      <c r="M38" s="16">
        <v>5</v>
      </c>
      <c r="N38" s="16">
        <v>2.5</v>
      </c>
      <c r="O38" s="16">
        <v>0</v>
      </c>
      <c r="P38" s="1"/>
      <c r="Q38" s="16">
        <v>0</v>
      </c>
      <c r="R38" s="16">
        <v>20</v>
      </c>
      <c r="S38" s="16">
        <v>80</v>
      </c>
      <c r="T38" s="16">
        <v>0</v>
      </c>
      <c r="U38" s="16">
        <v>0</v>
      </c>
      <c r="W38" s="16">
        <v>0</v>
      </c>
      <c r="X38" s="16">
        <v>25</v>
      </c>
      <c r="Y38" s="16">
        <v>75</v>
      </c>
      <c r="Z38" s="16">
        <v>0</v>
      </c>
      <c r="AA38" s="16">
        <v>0</v>
      </c>
    </row>
    <row r="39" spans="1:27" customFormat="1" ht="15" hidden="1" x14ac:dyDescent="0.25">
      <c r="A39" s="13" t="s">
        <v>69</v>
      </c>
      <c r="B39" s="13" t="s">
        <v>70</v>
      </c>
      <c r="C39" s="13">
        <v>7110</v>
      </c>
      <c r="D39" s="14">
        <v>13.9</v>
      </c>
      <c r="E39" s="15">
        <v>2</v>
      </c>
      <c r="F39" s="15">
        <v>59</v>
      </c>
      <c r="G39" s="15">
        <v>34</v>
      </c>
      <c r="H39" s="15">
        <v>4</v>
      </c>
      <c r="I39" s="15">
        <v>1</v>
      </c>
      <c r="J39" s="13"/>
      <c r="K39" s="16">
        <v>3.1</v>
      </c>
      <c r="L39" s="16">
        <v>66.099999999999994</v>
      </c>
      <c r="M39" s="16">
        <v>26.2</v>
      </c>
      <c r="N39" s="16">
        <v>3.1</v>
      </c>
      <c r="O39" s="16">
        <v>1.5</v>
      </c>
      <c r="P39" s="1"/>
      <c r="Q39" s="16">
        <v>0</v>
      </c>
      <c r="R39" s="16">
        <v>80</v>
      </c>
      <c r="S39" s="16">
        <v>20</v>
      </c>
      <c r="T39" s="16">
        <v>0</v>
      </c>
      <c r="U39" s="16">
        <v>0</v>
      </c>
      <c r="W39" s="16">
        <v>0</v>
      </c>
      <c r="X39" s="16">
        <v>0</v>
      </c>
      <c r="Y39" s="16">
        <v>85</v>
      </c>
      <c r="Z39" s="16">
        <v>15</v>
      </c>
      <c r="AA39" s="16">
        <v>0</v>
      </c>
    </row>
    <row r="40" spans="1:27" customFormat="1" ht="15" hidden="1" x14ac:dyDescent="0.25">
      <c r="A40" s="13" t="s">
        <v>36</v>
      </c>
      <c r="B40" s="13" t="s">
        <v>37</v>
      </c>
      <c r="C40" s="13">
        <v>7600</v>
      </c>
      <c r="D40" s="14">
        <v>33.799999999999997</v>
      </c>
      <c r="E40" s="15">
        <v>27</v>
      </c>
      <c r="F40" s="15">
        <v>66</v>
      </c>
      <c r="G40" s="15">
        <v>6</v>
      </c>
      <c r="H40" s="15">
        <v>1</v>
      </c>
      <c r="I40" s="15">
        <v>0</v>
      </c>
      <c r="J40" s="13"/>
      <c r="K40" s="16">
        <v>23.3</v>
      </c>
      <c r="L40" s="16">
        <v>65.400000000000006</v>
      </c>
      <c r="M40" s="16">
        <v>9</v>
      </c>
      <c r="N40" s="16">
        <v>2.2999999999999998</v>
      </c>
      <c r="O40" s="16">
        <v>0</v>
      </c>
      <c r="P40" s="1"/>
      <c r="Q40" s="16">
        <v>50</v>
      </c>
      <c r="R40" s="16">
        <v>50</v>
      </c>
      <c r="S40" s="16">
        <v>0</v>
      </c>
      <c r="T40" s="16">
        <v>0</v>
      </c>
      <c r="U40" s="16">
        <v>0</v>
      </c>
      <c r="W40" s="16">
        <v>10</v>
      </c>
      <c r="X40" s="16">
        <v>90</v>
      </c>
      <c r="Y40" s="16">
        <v>0</v>
      </c>
      <c r="Z40" s="16">
        <v>0</v>
      </c>
      <c r="AA40" s="16">
        <v>0</v>
      </c>
    </row>
    <row r="41" spans="1:27" customFormat="1" ht="15" hidden="1" x14ac:dyDescent="0.25">
      <c r="A41" s="13" t="s">
        <v>71</v>
      </c>
      <c r="B41" s="13" t="s">
        <v>72</v>
      </c>
      <c r="C41" s="13">
        <v>7630</v>
      </c>
      <c r="D41" s="14">
        <v>19</v>
      </c>
      <c r="E41" s="15">
        <v>11</v>
      </c>
      <c r="F41" s="15">
        <v>68</v>
      </c>
      <c r="G41" s="15">
        <v>20</v>
      </c>
      <c r="H41" s="15">
        <v>1</v>
      </c>
      <c r="I41" s="15">
        <v>0</v>
      </c>
      <c r="J41" s="13"/>
      <c r="K41" s="16">
        <v>12.7</v>
      </c>
      <c r="L41" s="16">
        <v>60.5</v>
      </c>
      <c r="M41" s="16">
        <v>25.4</v>
      </c>
      <c r="N41" s="16">
        <v>1.4</v>
      </c>
      <c r="O41" s="16">
        <v>0</v>
      </c>
      <c r="P41" s="1"/>
      <c r="Q41" s="16">
        <v>13.3</v>
      </c>
      <c r="R41" s="16">
        <v>86.7</v>
      </c>
      <c r="S41" s="16">
        <v>0</v>
      </c>
      <c r="T41" s="16">
        <v>0</v>
      </c>
      <c r="U41" s="16">
        <v>0</v>
      </c>
      <c r="W41" s="16">
        <v>0</v>
      </c>
      <c r="X41" s="16">
        <v>75</v>
      </c>
      <c r="Y41" s="16">
        <v>25</v>
      </c>
      <c r="Z41" s="16">
        <v>0</v>
      </c>
      <c r="AA41" s="16">
        <v>0</v>
      </c>
    </row>
    <row r="42" spans="1:27" x14ac:dyDescent="0.2">
      <c r="E42" s="27" t="s">
        <v>3</v>
      </c>
      <c r="F42" s="27"/>
      <c r="G42" s="27"/>
      <c r="H42" s="27"/>
      <c r="I42" s="27"/>
    </row>
    <row r="43" spans="1:27" x14ac:dyDescent="0.2">
      <c r="D43" s="17"/>
      <c r="E43" s="18" t="s">
        <v>81</v>
      </c>
      <c r="F43" s="18" t="s">
        <v>82</v>
      </c>
      <c r="G43" s="18" t="s">
        <v>83</v>
      </c>
      <c r="H43" s="18" t="s">
        <v>84</v>
      </c>
      <c r="I43" s="18" t="s">
        <v>85</v>
      </c>
    </row>
    <row r="44" spans="1:27" x14ac:dyDescent="0.2">
      <c r="D44" s="17" t="s">
        <v>86</v>
      </c>
      <c r="E44" s="19">
        <f>MAX(E5:E41)</f>
        <v>69</v>
      </c>
      <c r="F44" s="19">
        <f t="shared" ref="F44:I44" si="0">MAX(F5:F41)</f>
        <v>83</v>
      </c>
      <c r="G44" s="19">
        <f t="shared" si="0"/>
        <v>56</v>
      </c>
      <c r="H44" s="19">
        <f t="shared" si="0"/>
        <v>15</v>
      </c>
      <c r="I44" s="19">
        <f t="shared" si="0"/>
        <v>4</v>
      </c>
    </row>
    <row r="45" spans="1:27" x14ac:dyDescent="0.2">
      <c r="D45" s="17" t="s">
        <v>87</v>
      </c>
      <c r="E45" s="20">
        <f>MIN(E5:E41)</f>
        <v>0</v>
      </c>
      <c r="F45" s="20">
        <f t="shared" ref="F45:I45" si="1">MIN(F5:F41)</f>
        <v>28</v>
      </c>
      <c r="G45" s="20">
        <f t="shared" si="1"/>
        <v>0</v>
      </c>
      <c r="H45" s="20">
        <f t="shared" si="1"/>
        <v>0</v>
      </c>
      <c r="I45" s="20">
        <f t="shared" si="1"/>
        <v>0</v>
      </c>
    </row>
    <row r="46" spans="1:27" x14ac:dyDescent="0.2">
      <c r="D46" s="17" t="s">
        <v>88</v>
      </c>
      <c r="E46" s="21">
        <f>E4</f>
        <v>25</v>
      </c>
      <c r="F46" s="21">
        <f t="shared" ref="F46:I46" si="2">F4</f>
        <v>62</v>
      </c>
      <c r="G46" s="21">
        <f t="shared" si="2"/>
        <v>11</v>
      </c>
      <c r="H46" s="21">
        <f t="shared" si="2"/>
        <v>2</v>
      </c>
      <c r="I46" s="21">
        <f t="shared" si="2"/>
        <v>0</v>
      </c>
    </row>
    <row r="47" spans="1:27" x14ac:dyDescent="0.2">
      <c r="D47" s="17" t="s">
        <v>89</v>
      </c>
      <c r="E47" s="20">
        <f>MEDIAN(E5:E41)</f>
        <v>16</v>
      </c>
      <c r="F47" s="20">
        <f t="shared" ref="F47:I47" si="3">MEDIAN(F5:F41)</f>
        <v>60</v>
      </c>
      <c r="G47" s="20">
        <f t="shared" si="3"/>
        <v>12</v>
      </c>
      <c r="H47" s="20">
        <f t="shared" si="3"/>
        <v>1</v>
      </c>
      <c r="I47" s="20">
        <f t="shared" si="3"/>
        <v>0</v>
      </c>
    </row>
    <row r="48" spans="1:27" x14ac:dyDescent="0.2">
      <c r="D48" s="17" t="s">
        <v>90</v>
      </c>
      <c r="E48" s="22">
        <f>PERCENTILE(E5:E41, 0.25)</f>
        <v>8</v>
      </c>
      <c r="F48" s="22">
        <f t="shared" ref="F48:I48" si="4">PERCENTILE(F5:F41, 0.25)</f>
        <v>49</v>
      </c>
      <c r="G48" s="22">
        <f t="shared" si="4"/>
        <v>6</v>
      </c>
      <c r="H48" s="22">
        <f t="shared" si="4"/>
        <v>0</v>
      </c>
      <c r="I48" s="22">
        <f t="shared" si="4"/>
        <v>0</v>
      </c>
    </row>
    <row r="49" spans="4:9" x14ac:dyDescent="0.2">
      <c r="D49" s="17" t="s">
        <v>91</v>
      </c>
      <c r="E49" s="20">
        <f>PERCENTILE(E5:E41, 0.75)</f>
        <v>27</v>
      </c>
      <c r="F49" s="20">
        <f t="shared" ref="F49:I49" si="5">PERCENTILE(F5:F41, 0.75)</f>
        <v>71</v>
      </c>
      <c r="G49" s="20">
        <f t="shared" si="5"/>
        <v>28</v>
      </c>
      <c r="H49" s="20">
        <f t="shared" si="5"/>
        <v>2</v>
      </c>
      <c r="I49" s="20">
        <f t="shared" si="5"/>
        <v>0</v>
      </c>
    </row>
    <row r="69" spans="1:1" x14ac:dyDescent="0.2">
      <c r="A69" s="1" t="s">
        <v>93</v>
      </c>
    </row>
  </sheetData>
  <mergeCells count="5">
    <mergeCell ref="E2:I2"/>
    <mergeCell ref="K2:O2"/>
    <mergeCell ref="Q2:U2"/>
    <mergeCell ref="W2:AA2"/>
    <mergeCell ref="E42:I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showGridLines="0" tabSelected="1" workbookViewId="0">
      <selection activeCell="I19" sqref="I19"/>
    </sheetView>
  </sheetViews>
  <sheetFormatPr defaultRowHeight="12.75" x14ac:dyDescent="0.2"/>
  <cols>
    <col min="1" max="1" width="9.140625" style="1"/>
    <col min="2" max="2" width="34.42578125" style="1" customWidth="1"/>
    <col min="3" max="3" width="0" style="2" hidden="1" customWidth="1"/>
    <col min="4" max="4" width="21.28515625" style="1" customWidth="1"/>
    <col min="5" max="5" width="8.28515625" style="1" customWidth="1"/>
    <col min="6" max="6" width="9.5703125" style="1" customWidth="1"/>
    <col min="7" max="7" width="13.28515625" style="1" customWidth="1"/>
    <col min="8" max="9" width="9.140625" style="1"/>
    <col min="10" max="10" width="9.140625" style="3"/>
    <col min="11" max="16384" width="9.140625" style="1"/>
  </cols>
  <sheetData>
    <row r="1" spans="1:30" s="4" customFormat="1" ht="18" x14ac:dyDescent="0.25">
      <c r="A1" s="7" t="s">
        <v>94</v>
      </c>
      <c r="D1" s="23" t="s">
        <v>12</v>
      </c>
      <c r="E1" s="23"/>
      <c r="F1" s="23"/>
      <c r="G1" s="23"/>
      <c r="J1" s="5"/>
    </row>
    <row r="2" spans="1:30" s="8" customFormat="1" ht="32.25" customHeight="1" x14ac:dyDescent="0.3">
      <c r="A2" s="24" t="s">
        <v>95</v>
      </c>
      <c r="B2" s="7"/>
      <c r="C2" s="7"/>
      <c r="H2" s="25" t="s">
        <v>3</v>
      </c>
      <c r="I2" s="25"/>
      <c r="J2" s="25"/>
      <c r="K2" s="25"/>
      <c r="L2" s="25"/>
      <c r="N2" s="26" t="s">
        <v>0</v>
      </c>
      <c r="O2" s="26"/>
      <c r="P2" s="26"/>
      <c r="Q2" s="26"/>
      <c r="R2" s="26"/>
      <c r="T2" s="26" t="s">
        <v>1</v>
      </c>
      <c r="U2" s="26"/>
      <c r="V2" s="26"/>
      <c r="W2" s="26"/>
      <c r="X2" s="26"/>
      <c r="Z2" s="26" t="s">
        <v>2</v>
      </c>
      <c r="AA2" s="26"/>
      <c r="AB2" s="26"/>
      <c r="AC2" s="26"/>
      <c r="AD2" s="26"/>
    </row>
    <row r="3" spans="1:30" s="32" customFormat="1" ht="51" x14ac:dyDescent="0.2">
      <c r="A3" s="28" t="s">
        <v>4</v>
      </c>
      <c r="B3" s="28"/>
      <c r="C3" s="29" t="s">
        <v>5</v>
      </c>
      <c r="D3" s="29" t="s">
        <v>6</v>
      </c>
      <c r="E3" s="42" t="s">
        <v>99</v>
      </c>
      <c r="F3" s="42" t="s">
        <v>100</v>
      </c>
      <c r="G3" s="29" t="s">
        <v>97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1"/>
      <c r="N3" s="30" t="s">
        <v>7</v>
      </c>
      <c r="O3" s="30" t="s">
        <v>8</v>
      </c>
      <c r="P3" s="30" t="s">
        <v>9</v>
      </c>
      <c r="Q3" s="30" t="s">
        <v>10</v>
      </c>
      <c r="R3" s="30" t="s">
        <v>11</v>
      </c>
      <c r="T3" s="30" t="s">
        <v>7</v>
      </c>
      <c r="U3" s="30" t="s">
        <v>8</v>
      </c>
      <c r="V3" s="30" t="s">
        <v>9</v>
      </c>
      <c r="W3" s="30" t="s">
        <v>10</v>
      </c>
      <c r="X3" s="30" t="s">
        <v>11</v>
      </c>
      <c r="Z3" s="30" t="s">
        <v>7</v>
      </c>
      <c r="AA3" s="30" t="s">
        <v>8</v>
      </c>
      <c r="AB3" s="30" t="s">
        <v>9</v>
      </c>
      <c r="AC3" s="30" t="s">
        <v>10</v>
      </c>
      <c r="AD3" s="30" t="s">
        <v>11</v>
      </c>
    </row>
    <row r="4" spans="1:30" s="36" customFormat="1" ht="12" x14ac:dyDescent="0.2">
      <c r="A4" s="33">
        <v>13</v>
      </c>
      <c r="B4" s="33" t="s">
        <v>12</v>
      </c>
      <c r="C4" s="34">
        <v>37</v>
      </c>
      <c r="D4" s="34">
        <v>1070.82</v>
      </c>
      <c r="E4" s="37">
        <f>SUM(E5:E41)</f>
        <v>1324</v>
      </c>
      <c r="F4" s="43">
        <v>0.80877643504531715</v>
      </c>
      <c r="G4" s="34"/>
      <c r="H4" s="34">
        <v>25</v>
      </c>
      <c r="I4" s="34">
        <v>62</v>
      </c>
      <c r="J4" s="34">
        <v>11</v>
      </c>
      <c r="K4" s="34">
        <v>2</v>
      </c>
      <c r="L4" s="34">
        <v>0</v>
      </c>
      <c r="M4" s="35"/>
      <c r="N4" s="34">
        <v>19.7</v>
      </c>
      <c r="O4" s="34">
        <v>67.7</v>
      </c>
      <c r="P4" s="34">
        <v>11.3</v>
      </c>
      <c r="Q4" s="34">
        <v>1.1000000000000001</v>
      </c>
      <c r="R4" s="34">
        <v>0.2</v>
      </c>
      <c r="T4" s="34">
        <v>36.5</v>
      </c>
      <c r="U4" s="34">
        <v>49</v>
      </c>
      <c r="V4" s="34">
        <v>12.1</v>
      </c>
      <c r="W4" s="34">
        <v>1.6</v>
      </c>
      <c r="X4" s="34">
        <v>0.8</v>
      </c>
      <c r="Z4" s="34">
        <v>30.7</v>
      </c>
      <c r="AA4" s="34">
        <v>53.7</v>
      </c>
      <c r="AB4" s="34">
        <v>13.9</v>
      </c>
      <c r="AC4" s="34">
        <v>1.7</v>
      </c>
      <c r="AD4" s="34">
        <v>0</v>
      </c>
    </row>
    <row r="5" spans="1:30" s="36" customFormat="1" ht="12" x14ac:dyDescent="0.2">
      <c r="A5" s="34"/>
      <c r="B5" s="34" t="s">
        <v>17</v>
      </c>
      <c r="C5" s="34">
        <v>220</v>
      </c>
      <c r="D5" s="37">
        <v>33.56</v>
      </c>
      <c r="E5" s="37">
        <v>32</v>
      </c>
      <c r="F5" s="43">
        <v>1</v>
      </c>
      <c r="G5" s="37">
        <v>78.3</v>
      </c>
      <c r="H5" s="38">
        <v>69</v>
      </c>
      <c r="I5" s="38">
        <v>28</v>
      </c>
      <c r="J5" s="38">
        <v>2</v>
      </c>
      <c r="K5" s="38">
        <v>1</v>
      </c>
      <c r="L5" s="38">
        <v>0</v>
      </c>
      <c r="M5" s="34"/>
      <c r="N5" s="39">
        <v>58</v>
      </c>
      <c r="O5" s="39">
        <v>37.4</v>
      </c>
      <c r="P5" s="39">
        <v>3.8</v>
      </c>
      <c r="Q5" s="39">
        <v>0.8</v>
      </c>
      <c r="R5" s="39">
        <v>0</v>
      </c>
      <c r="S5" s="40"/>
      <c r="T5" s="39">
        <v>80</v>
      </c>
      <c r="U5" s="39">
        <v>20</v>
      </c>
      <c r="V5" s="39">
        <v>0</v>
      </c>
      <c r="W5" s="39">
        <v>0</v>
      </c>
      <c r="X5" s="39">
        <v>0</v>
      </c>
      <c r="Z5" s="39">
        <v>100</v>
      </c>
      <c r="AA5" s="39">
        <v>0</v>
      </c>
      <c r="AB5" s="39">
        <v>0</v>
      </c>
      <c r="AC5" s="39">
        <v>0</v>
      </c>
      <c r="AD5" s="39">
        <v>0</v>
      </c>
    </row>
    <row r="6" spans="1:30" s="36" customFormat="1" ht="12" x14ac:dyDescent="0.2">
      <c r="A6" s="34"/>
      <c r="B6" s="34" t="s">
        <v>47</v>
      </c>
      <c r="C6" s="34">
        <v>1410</v>
      </c>
      <c r="D6" s="37">
        <v>34.119999999999997</v>
      </c>
      <c r="E6" s="37">
        <v>35</v>
      </c>
      <c r="F6" s="43">
        <v>0.97485714285714276</v>
      </c>
      <c r="G6" s="37">
        <v>72.7</v>
      </c>
      <c r="H6" s="38">
        <v>60</v>
      </c>
      <c r="I6" s="38">
        <v>38</v>
      </c>
      <c r="J6" s="38">
        <v>2</v>
      </c>
      <c r="K6" s="38">
        <v>0</v>
      </c>
      <c r="L6" s="38">
        <v>0</v>
      </c>
      <c r="M6" s="34"/>
      <c r="N6" s="39">
        <v>45.6</v>
      </c>
      <c r="O6" s="39">
        <v>51.5</v>
      </c>
      <c r="P6" s="39">
        <v>2.9</v>
      </c>
      <c r="Q6" s="39">
        <v>0</v>
      </c>
      <c r="R6" s="39">
        <v>0</v>
      </c>
      <c r="S6" s="40"/>
      <c r="T6" s="39">
        <v>90</v>
      </c>
      <c r="U6" s="39">
        <v>10</v>
      </c>
      <c r="V6" s="39">
        <v>0</v>
      </c>
      <c r="W6" s="39">
        <v>0</v>
      </c>
      <c r="X6" s="39">
        <v>0</v>
      </c>
      <c r="Z6" s="39">
        <v>80</v>
      </c>
      <c r="AA6" s="39">
        <v>20</v>
      </c>
      <c r="AB6" s="39">
        <v>0</v>
      </c>
      <c r="AC6" s="39">
        <v>0</v>
      </c>
      <c r="AD6" s="39">
        <v>0</v>
      </c>
    </row>
    <row r="7" spans="1:30" s="36" customFormat="1" ht="12" x14ac:dyDescent="0.2">
      <c r="A7" s="34"/>
      <c r="B7" s="34" t="s">
        <v>75</v>
      </c>
      <c r="C7" s="34">
        <v>630</v>
      </c>
      <c r="D7" s="37">
        <v>44.2</v>
      </c>
      <c r="E7" s="37">
        <v>44</v>
      </c>
      <c r="F7" s="43">
        <v>1.0045454545454546</v>
      </c>
      <c r="G7" s="37">
        <v>63.8</v>
      </c>
      <c r="H7" s="38">
        <v>49</v>
      </c>
      <c r="I7" s="38">
        <v>48</v>
      </c>
      <c r="J7" s="38">
        <v>3</v>
      </c>
      <c r="K7" s="38">
        <v>0</v>
      </c>
      <c r="L7" s="38">
        <v>0</v>
      </c>
      <c r="M7" s="34"/>
      <c r="N7" s="39">
        <v>32.4</v>
      </c>
      <c r="O7" s="39">
        <v>63.6</v>
      </c>
      <c r="P7" s="39">
        <v>3.4</v>
      </c>
      <c r="Q7" s="39">
        <v>0</v>
      </c>
      <c r="R7" s="39">
        <v>0.6</v>
      </c>
      <c r="S7" s="40"/>
      <c r="T7" s="39">
        <v>100</v>
      </c>
      <c r="U7" s="39">
        <v>0</v>
      </c>
      <c r="V7" s="39">
        <v>0</v>
      </c>
      <c r="W7" s="39">
        <v>0</v>
      </c>
      <c r="X7" s="39">
        <v>0</v>
      </c>
      <c r="Z7" s="39">
        <v>50</v>
      </c>
      <c r="AA7" s="39">
        <v>50</v>
      </c>
      <c r="AB7" s="39">
        <v>0</v>
      </c>
      <c r="AC7" s="39">
        <v>0</v>
      </c>
      <c r="AD7" s="39">
        <v>0</v>
      </c>
    </row>
    <row r="8" spans="1:30" s="36" customFormat="1" ht="12" x14ac:dyDescent="0.2">
      <c r="A8" s="34"/>
      <c r="B8" s="34" t="s">
        <v>76</v>
      </c>
      <c r="C8" s="34">
        <v>630</v>
      </c>
      <c r="D8" s="37">
        <v>37</v>
      </c>
      <c r="E8" s="37">
        <v>37</v>
      </c>
      <c r="F8" s="43">
        <v>1</v>
      </c>
      <c r="G8" s="37">
        <v>63.8</v>
      </c>
      <c r="H8" s="38">
        <v>44</v>
      </c>
      <c r="I8" s="38">
        <v>55</v>
      </c>
      <c r="J8" s="38">
        <v>1</v>
      </c>
      <c r="K8" s="38">
        <v>0</v>
      </c>
      <c r="L8" s="38">
        <v>0</v>
      </c>
      <c r="M8" s="34"/>
      <c r="N8" s="39">
        <v>32.6</v>
      </c>
      <c r="O8" s="39">
        <v>65.3</v>
      </c>
      <c r="P8" s="39">
        <v>2.1</v>
      </c>
      <c r="Q8" s="39">
        <v>0</v>
      </c>
      <c r="R8" s="39">
        <v>0</v>
      </c>
      <c r="S8" s="40"/>
      <c r="T8" s="39">
        <v>60</v>
      </c>
      <c r="U8" s="39">
        <v>40</v>
      </c>
      <c r="V8" s="39">
        <v>0</v>
      </c>
      <c r="W8" s="39">
        <v>0</v>
      </c>
      <c r="X8" s="39">
        <v>0</v>
      </c>
      <c r="Z8" s="39">
        <v>75</v>
      </c>
      <c r="AA8" s="39">
        <v>25</v>
      </c>
      <c r="AB8" s="39">
        <v>0</v>
      </c>
      <c r="AC8" s="39">
        <v>0</v>
      </c>
      <c r="AD8" s="39">
        <v>0</v>
      </c>
    </row>
    <row r="9" spans="1:30" s="36" customFormat="1" ht="12" x14ac:dyDescent="0.2">
      <c r="A9" s="34"/>
      <c r="B9" s="34" t="s">
        <v>22</v>
      </c>
      <c r="C9" s="34">
        <v>750</v>
      </c>
      <c r="D9" s="37">
        <v>20</v>
      </c>
      <c r="E9" s="37">
        <v>29</v>
      </c>
      <c r="F9" s="43">
        <v>0.68965517241379315</v>
      </c>
      <c r="G9" s="37">
        <v>60.7</v>
      </c>
      <c r="H9" s="38">
        <v>41</v>
      </c>
      <c r="I9" s="38">
        <v>59</v>
      </c>
      <c r="J9" s="38">
        <v>0</v>
      </c>
      <c r="K9" s="38">
        <v>0</v>
      </c>
      <c r="L9" s="38">
        <v>0</v>
      </c>
      <c r="M9" s="34"/>
      <c r="N9" s="39">
        <v>40.6</v>
      </c>
      <c r="O9" s="39">
        <v>59.4</v>
      </c>
      <c r="P9" s="39">
        <v>0</v>
      </c>
      <c r="Q9" s="39">
        <v>0</v>
      </c>
      <c r="R9" s="39">
        <v>0</v>
      </c>
      <c r="S9" s="40"/>
      <c r="T9" s="39">
        <v>53.3</v>
      </c>
      <c r="U9" s="39">
        <v>46.7</v>
      </c>
      <c r="V9" s="39">
        <v>0</v>
      </c>
      <c r="W9" s="39">
        <v>0</v>
      </c>
      <c r="X9" s="39">
        <v>0</v>
      </c>
      <c r="Z9" s="39">
        <v>25</v>
      </c>
      <c r="AA9" s="39">
        <v>75</v>
      </c>
      <c r="AB9" s="39">
        <v>0</v>
      </c>
      <c r="AC9" s="39">
        <v>0</v>
      </c>
      <c r="AD9" s="39">
        <v>0</v>
      </c>
    </row>
    <row r="10" spans="1:30" s="36" customFormat="1" ht="12" x14ac:dyDescent="0.2">
      <c r="A10" s="34"/>
      <c r="B10" s="34" t="s">
        <v>26</v>
      </c>
      <c r="C10" s="34">
        <v>1080</v>
      </c>
      <c r="D10" s="37">
        <v>38</v>
      </c>
      <c r="E10" s="37">
        <v>38</v>
      </c>
      <c r="F10" s="43">
        <v>1</v>
      </c>
      <c r="G10" s="37">
        <v>59</v>
      </c>
      <c r="H10" s="38">
        <v>40</v>
      </c>
      <c r="I10" s="38">
        <v>57</v>
      </c>
      <c r="J10" s="38">
        <v>3</v>
      </c>
      <c r="K10" s="38">
        <v>0</v>
      </c>
      <c r="L10" s="38">
        <v>0</v>
      </c>
      <c r="M10" s="34"/>
      <c r="N10" s="39">
        <v>37.700000000000003</v>
      </c>
      <c r="O10" s="39">
        <v>58.3</v>
      </c>
      <c r="P10" s="39">
        <v>3.3</v>
      </c>
      <c r="Q10" s="39">
        <v>0.7</v>
      </c>
      <c r="R10" s="39">
        <v>0</v>
      </c>
      <c r="S10" s="40"/>
      <c r="T10" s="39">
        <v>42</v>
      </c>
      <c r="U10" s="39">
        <v>58</v>
      </c>
      <c r="V10" s="39">
        <v>0</v>
      </c>
      <c r="W10" s="39">
        <v>0</v>
      </c>
      <c r="X10" s="39">
        <v>0</v>
      </c>
      <c r="Z10" s="39">
        <v>50</v>
      </c>
      <c r="AA10" s="39">
        <v>50</v>
      </c>
      <c r="AB10" s="39">
        <v>0</v>
      </c>
      <c r="AC10" s="39">
        <v>0</v>
      </c>
      <c r="AD10" s="39">
        <v>0</v>
      </c>
    </row>
    <row r="11" spans="1:30" s="36" customFormat="1" ht="12" x14ac:dyDescent="0.2">
      <c r="A11" s="34"/>
      <c r="B11" s="34" t="s">
        <v>58</v>
      </c>
      <c r="C11" s="34">
        <v>1680</v>
      </c>
      <c r="D11" s="37">
        <v>84.25</v>
      </c>
      <c r="E11" s="37">
        <v>87</v>
      </c>
      <c r="F11" s="43">
        <v>0.9683908045977011</v>
      </c>
      <c r="G11" s="37">
        <v>55</v>
      </c>
      <c r="H11" s="38">
        <v>35</v>
      </c>
      <c r="I11" s="38">
        <v>60</v>
      </c>
      <c r="J11" s="38">
        <v>5</v>
      </c>
      <c r="K11" s="38">
        <v>0</v>
      </c>
      <c r="L11" s="38">
        <v>0</v>
      </c>
      <c r="M11" s="34"/>
      <c r="N11" s="39">
        <v>25.2</v>
      </c>
      <c r="O11" s="39">
        <v>71.7</v>
      </c>
      <c r="P11" s="39">
        <v>2.8</v>
      </c>
      <c r="Q11" s="39">
        <v>0.3</v>
      </c>
      <c r="R11" s="39">
        <v>0</v>
      </c>
      <c r="S11" s="40"/>
      <c r="T11" s="39">
        <v>54.4</v>
      </c>
      <c r="U11" s="39">
        <v>32.299999999999997</v>
      </c>
      <c r="V11" s="39">
        <v>13.3</v>
      </c>
      <c r="W11" s="39">
        <v>0</v>
      </c>
      <c r="X11" s="39">
        <v>0</v>
      </c>
      <c r="Z11" s="39">
        <v>50</v>
      </c>
      <c r="AA11" s="39">
        <v>50</v>
      </c>
      <c r="AB11" s="39">
        <v>0</v>
      </c>
      <c r="AC11" s="39">
        <v>0</v>
      </c>
      <c r="AD11" s="39">
        <v>0</v>
      </c>
    </row>
    <row r="12" spans="1:30" s="36" customFormat="1" ht="12" x14ac:dyDescent="0.2">
      <c r="A12" s="34"/>
      <c r="B12" s="34" t="s">
        <v>37</v>
      </c>
      <c r="C12" s="34">
        <v>7600</v>
      </c>
      <c r="D12" s="37">
        <v>33.799999999999997</v>
      </c>
      <c r="E12" s="37">
        <v>35</v>
      </c>
      <c r="F12" s="43">
        <v>0.96571428571428564</v>
      </c>
      <c r="G12" s="37">
        <v>49</v>
      </c>
      <c r="H12" s="38">
        <v>27</v>
      </c>
      <c r="I12" s="38">
        <v>66</v>
      </c>
      <c r="J12" s="38">
        <v>6</v>
      </c>
      <c r="K12" s="38">
        <v>1</v>
      </c>
      <c r="L12" s="38">
        <v>0</v>
      </c>
      <c r="M12" s="34"/>
      <c r="N12" s="39">
        <v>23.3</v>
      </c>
      <c r="O12" s="39">
        <v>65.400000000000006</v>
      </c>
      <c r="P12" s="39">
        <v>9</v>
      </c>
      <c r="Q12" s="39">
        <v>2.2999999999999998</v>
      </c>
      <c r="R12" s="39">
        <v>0</v>
      </c>
      <c r="S12" s="40"/>
      <c r="T12" s="39">
        <v>50</v>
      </c>
      <c r="U12" s="39">
        <v>50</v>
      </c>
      <c r="V12" s="39">
        <v>0</v>
      </c>
      <c r="W12" s="39">
        <v>0</v>
      </c>
      <c r="X12" s="39">
        <v>0</v>
      </c>
      <c r="Z12" s="39">
        <v>10</v>
      </c>
      <c r="AA12" s="39">
        <v>90</v>
      </c>
      <c r="AB12" s="39">
        <v>0</v>
      </c>
      <c r="AC12" s="39">
        <v>0</v>
      </c>
      <c r="AD12" s="39">
        <v>0</v>
      </c>
    </row>
    <row r="13" spans="1:30" s="36" customFormat="1" ht="12" x14ac:dyDescent="0.2">
      <c r="A13" s="34"/>
      <c r="B13" s="34" t="s">
        <v>30</v>
      </c>
      <c r="C13" s="34">
        <v>1220</v>
      </c>
      <c r="D13" s="37">
        <v>44</v>
      </c>
      <c r="E13" s="37">
        <v>62</v>
      </c>
      <c r="F13" s="43">
        <v>0.70967741935483875</v>
      </c>
      <c r="G13" s="37">
        <v>48.3</v>
      </c>
      <c r="H13" s="38">
        <v>35</v>
      </c>
      <c r="I13" s="38">
        <v>49</v>
      </c>
      <c r="J13" s="38">
        <v>16</v>
      </c>
      <c r="K13" s="38">
        <v>0</v>
      </c>
      <c r="L13" s="38">
        <v>0</v>
      </c>
      <c r="M13" s="34"/>
      <c r="N13" s="39">
        <v>19.8</v>
      </c>
      <c r="O13" s="39">
        <v>65.099999999999994</v>
      </c>
      <c r="P13" s="39">
        <v>15.1</v>
      </c>
      <c r="Q13" s="39">
        <v>0</v>
      </c>
      <c r="R13" s="39">
        <v>0</v>
      </c>
      <c r="S13" s="40"/>
      <c r="T13" s="39">
        <v>52</v>
      </c>
      <c r="U13" s="39">
        <v>16</v>
      </c>
      <c r="V13" s="39">
        <v>32</v>
      </c>
      <c r="W13" s="39">
        <v>0</v>
      </c>
      <c r="X13" s="39">
        <v>0</v>
      </c>
      <c r="Z13" s="39">
        <v>75</v>
      </c>
      <c r="AA13" s="39">
        <v>25</v>
      </c>
      <c r="AB13" s="39">
        <v>0</v>
      </c>
      <c r="AC13" s="39">
        <v>0</v>
      </c>
      <c r="AD13" s="39">
        <v>0</v>
      </c>
    </row>
    <row r="14" spans="1:30" s="36" customFormat="1" ht="12" x14ac:dyDescent="0.2">
      <c r="A14" s="34"/>
      <c r="B14" s="34" t="s">
        <v>30</v>
      </c>
      <c r="C14" s="34">
        <v>1220</v>
      </c>
      <c r="D14" s="37">
        <v>51.8</v>
      </c>
      <c r="E14" s="37">
        <v>64</v>
      </c>
      <c r="F14" s="43">
        <v>0.80937499999999996</v>
      </c>
      <c r="G14" s="37">
        <v>48.3</v>
      </c>
      <c r="H14" s="38">
        <v>22</v>
      </c>
      <c r="I14" s="38">
        <v>71</v>
      </c>
      <c r="J14" s="38">
        <v>6</v>
      </c>
      <c r="K14" s="38">
        <v>1</v>
      </c>
      <c r="L14" s="38">
        <v>0</v>
      </c>
      <c r="M14" s="34"/>
      <c r="N14" s="39">
        <v>10.1</v>
      </c>
      <c r="O14" s="39">
        <v>81</v>
      </c>
      <c r="P14" s="39">
        <v>7.8</v>
      </c>
      <c r="Q14" s="39">
        <v>1.1000000000000001</v>
      </c>
      <c r="R14" s="39">
        <v>0</v>
      </c>
      <c r="S14" s="40"/>
      <c r="T14" s="39">
        <v>60</v>
      </c>
      <c r="U14" s="39">
        <v>33.299999999999997</v>
      </c>
      <c r="V14" s="39">
        <v>6.7</v>
      </c>
      <c r="W14" s="39">
        <v>0</v>
      </c>
      <c r="X14" s="39">
        <v>0</v>
      </c>
      <c r="Z14" s="39">
        <v>25</v>
      </c>
      <c r="AA14" s="39">
        <v>75</v>
      </c>
      <c r="AB14" s="39">
        <v>0</v>
      </c>
      <c r="AC14" s="39">
        <v>0</v>
      </c>
      <c r="AD14" s="39">
        <v>0</v>
      </c>
    </row>
    <row r="15" spans="1:30" s="36" customFormat="1" ht="12" x14ac:dyDescent="0.2">
      <c r="A15" s="34"/>
      <c r="B15" s="34" t="s">
        <v>32</v>
      </c>
      <c r="C15" s="34">
        <v>1280</v>
      </c>
      <c r="D15" s="37">
        <v>31.2</v>
      </c>
      <c r="E15" s="37">
        <v>38</v>
      </c>
      <c r="F15" s="43">
        <v>0.82105263157894737</v>
      </c>
      <c r="G15" s="37">
        <v>48</v>
      </c>
      <c r="H15" s="38">
        <v>27</v>
      </c>
      <c r="I15" s="38">
        <v>63</v>
      </c>
      <c r="J15" s="38">
        <v>6</v>
      </c>
      <c r="K15" s="38">
        <v>0</v>
      </c>
      <c r="L15" s="38">
        <v>4</v>
      </c>
      <c r="M15" s="34"/>
      <c r="N15" s="39">
        <v>22.8</v>
      </c>
      <c r="O15" s="39">
        <v>71.099999999999994</v>
      </c>
      <c r="P15" s="39">
        <v>6.1</v>
      </c>
      <c r="Q15" s="39">
        <v>0</v>
      </c>
      <c r="R15" s="39">
        <v>0</v>
      </c>
      <c r="S15" s="40"/>
      <c r="T15" s="39">
        <v>40</v>
      </c>
      <c r="U15" s="39">
        <v>30</v>
      </c>
      <c r="V15" s="39">
        <v>10</v>
      </c>
      <c r="W15" s="39">
        <v>0</v>
      </c>
      <c r="X15" s="39">
        <v>20</v>
      </c>
      <c r="Z15" s="39">
        <v>25</v>
      </c>
      <c r="AA15" s="39">
        <v>75</v>
      </c>
      <c r="AB15" s="39">
        <v>0</v>
      </c>
      <c r="AC15" s="39">
        <v>0</v>
      </c>
      <c r="AD15" s="39">
        <v>0</v>
      </c>
    </row>
    <row r="16" spans="1:30" s="36" customFormat="1" ht="12" x14ac:dyDescent="0.2">
      <c r="A16" s="34"/>
      <c r="B16" s="34" t="s">
        <v>79</v>
      </c>
      <c r="C16" s="34">
        <v>1660</v>
      </c>
      <c r="D16" s="37">
        <v>34.799999999999997</v>
      </c>
      <c r="E16" s="37">
        <v>40</v>
      </c>
      <c r="F16" s="43">
        <v>0.86999999999999988</v>
      </c>
      <c r="G16" s="37">
        <v>47.5</v>
      </c>
      <c r="H16" s="38">
        <v>25</v>
      </c>
      <c r="I16" s="38">
        <v>72</v>
      </c>
      <c r="J16" s="38">
        <v>3</v>
      </c>
      <c r="K16" s="38">
        <v>0</v>
      </c>
      <c r="L16" s="38">
        <v>0</v>
      </c>
      <c r="M16" s="34"/>
      <c r="N16" s="39">
        <v>13.9</v>
      </c>
      <c r="O16" s="39">
        <v>81.2</v>
      </c>
      <c r="P16" s="39">
        <v>4.9000000000000004</v>
      </c>
      <c r="Q16" s="39">
        <v>0</v>
      </c>
      <c r="R16" s="39">
        <v>0</v>
      </c>
      <c r="S16" s="40"/>
      <c r="T16" s="39">
        <v>50</v>
      </c>
      <c r="U16" s="39">
        <v>50</v>
      </c>
      <c r="V16" s="39">
        <v>0</v>
      </c>
      <c r="W16" s="39">
        <v>0</v>
      </c>
      <c r="X16" s="39">
        <v>0</v>
      </c>
      <c r="Z16" s="39">
        <v>40</v>
      </c>
      <c r="AA16" s="39">
        <v>60</v>
      </c>
      <c r="AB16" s="39">
        <v>0</v>
      </c>
      <c r="AC16" s="39">
        <v>0</v>
      </c>
      <c r="AD16" s="39">
        <v>0</v>
      </c>
    </row>
    <row r="17" spans="1:30" s="36" customFormat="1" ht="12" x14ac:dyDescent="0.2">
      <c r="A17" s="34"/>
      <c r="B17" s="34" t="s">
        <v>80</v>
      </c>
      <c r="C17" s="34">
        <v>1660</v>
      </c>
      <c r="D17" s="37">
        <v>34.799999999999997</v>
      </c>
      <c r="E17" s="37">
        <v>39</v>
      </c>
      <c r="F17" s="43">
        <v>0.89230769230769225</v>
      </c>
      <c r="G17" s="37">
        <v>47.5</v>
      </c>
      <c r="H17" s="38">
        <v>23</v>
      </c>
      <c r="I17" s="38">
        <v>69</v>
      </c>
      <c r="J17" s="38">
        <v>8</v>
      </c>
      <c r="K17" s="38">
        <v>0</v>
      </c>
      <c r="L17" s="38">
        <v>0</v>
      </c>
      <c r="M17" s="34"/>
      <c r="N17" s="39">
        <v>25.8</v>
      </c>
      <c r="O17" s="39">
        <v>68</v>
      </c>
      <c r="P17" s="39">
        <v>6.2</v>
      </c>
      <c r="Q17" s="39">
        <v>0</v>
      </c>
      <c r="R17" s="39">
        <v>0</v>
      </c>
      <c r="S17" s="40"/>
      <c r="T17" s="39">
        <v>0</v>
      </c>
      <c r="U17" s="39">
        <v>80</v>
      </c>
      <c r="V17" s="39">
        <v>20</v>
      </c>
      <c r="W17" s="39">
        <v>0</v>
      </c>
      <c r="X17" s="39">
        <v>0</v>
      </c>
      <c r="Z17" s="39">
        <v>40</v>
      </c>
      <c r="AA17" s="39">
        <v>60</v>
      </c>
      <c r="AB17" s="39">
        <v>0</v>
      </c>
      <c r="AC17" s="39">
        <v>0</v>
      </c>
      <c r="AD17" s="39">
        <v>0</v>
      </c>
    </row>
    <row r="18" spans="1:30" s="36" customFormat="1" ht="24" x14ac:dyDescent="0.2">
      <c r="A18" s="34"/>
      <c r="B18" s="41" t="s">
        <v>77</v>
      </c>
      <c r="C18" s="34">
        <v>1460</v>
      </c>
      <c r="D18" s="37">
        <v>19</v>
      </c>
      <c r="E18" s="37">
        <v>21</v>
      </c>
      <c r="F18" s="43">
        <v>0.90476190476190477</v>
      </c>
      <c r="G18" s="37">
        <v>44.5</v>
      </c>
      <c r="H18" s="38">
        <v>20</v>
      </c>
      <c r="I18" s="38">
        <v>79</v>
      </c>
      <c r="J18" s="38">
        <v>1</v>
      </c>
      <c r="K18" s="38">
        <v>0</v>
      </c>
      <c r="L18" s="38">
        <v>0</v>
      </c>
      <c r="M18" s="34"/>
      <c r="N18" s="39">
        <v>16.7</v>
      </c>
      <c r="O18" s="39">
        <v>81.599999999999994</v>
      </c>
      <c r="P18" s="39">
        <v>1.7</v>
      </c>
      <c r="Q18" s="39">
        <v>0</v>
      </c>
      <c r="R18" s="39">
        <v>0</v>
      </c>
      <c r="S18" s="40"/>
      <c r="T18" s="39">
        <v>10</v>
      </c>
      <c r="U18" s="39">
        <v>90</v>
      </c>
      <c r="V18" s="39">
        <v>0</v>
      </c>
      <c r="W18" s="39">
        <v>0</v>
      </c>
      <c r="X18" s="39">
        <v>0</v>
      </c>
      <c r="Z18" s="39">
        <v>50</v>
      </c>
      <c r="AA18" s="39">
        <v>50</v>
      </c>
      <c r="AB18" s="39">
        <v>0</v>
      </c>
      <c r="AC18" s="39">
        <v>0</v>
      </c>
      <c r="AD18" s="39">
        <v>0</v>
      </c>
    </row>
    <row r="19" spans="1:30" s="36" customFormat="1" ht="24" x14ac:dyDescent="0.2">
      <c r="A19" s="34"/>
      <c r="B19" s="41" t="s">
        <v>98</v>
      </c>
      <c r="C19" s="34">
        <v>1460</v>
      </c>
      <c r="D19" s="37">
        <v>24.2</v>
      </c>
      <c r="E19" s="37"/>
      <c r="F19" s="43"/>
      <c r="G19" s="37">
        <v>44.5</v>
      </c>
      <c r="H19" s="38">
        <v>21</v>
      </c>
      <c r="I19" s="38">
        <v>66</v>
      </c>
      <c r="J19" s="38">
        <v>12</v>
      </c>
      <c r="K19" s="38">
        <v>1</v>
      </c>
      <c r="L19" s="38">
        <v>0</v>
      </c>
      <c r="M19" s="34"/>
      <c r="N19" s="39">
        <v>20.399999999999999</v>
      </c>
      <c r="O19" s="39">
        <v>74.2</v>
      </c>
      <c r="P19" s="39">
        <v>4.3</v>
      </c>
      <c r="Q19" s="39">
        <v>1.1000000000000001</v>
      </c>
      <c r="R19" s="39">
        <v>0</v>
      </c>
      <c r="S19" s="40"/>
      <c r="T19" s="39">
        <v>36.700000000000003</v>
      </c>
      <c r="U19" s="39">
        <v>36.6</v>
      </c>
      <c r="V19" s="39">
        <v>26.7</v>
      </c>
      <c r="W19" s="39">
        <v>0</v>
      </c>
      <c r="X19" s="39">
        <v>0</v>
      </c>
      <c r="Z19" s="39">
        <v>0</v>
      </c>
      <c r="AA19" s="39">
        <v>75</v>
      </c>
      <c r="AB19" s="39">
        <v>25</v>
      </c>
      <c r="AC19" s="39">
        <v>0</v>
      </c>
      <c r="AD19" s="39">
        <v>0</v>
      </c>
    </row>
    <row r="20" spans="1:30" s="36" customFormat="1" ht="12" x14ac:dyDescent="0.2">
      <c r="A20" s="34"/>
      <c r="B20" s="34" t="s">
        <v>73</v>
      </c>
      <c r="C20" s="34">
        <v>70</v>
      </c>
      <c r="D20" s="37">
        <v>26.2</v>
      </c>
      <c r="E20" s="37">
        <v>31</v>
      </c>
      <c r="F20" s="43">
        <v>0.84516129032258058</v>
      </c>
      <c r="G20" s="37">
        <v>44</v>
      </c>
      <c r="H20" s="38">
        <v>14</v>
      </c>
      <c r="I20" s="38">
        <v>72</v>
      </c>
      <c r="J20" s="38">
        <v>12</v>
      </c>
      <c r="K20" s="38">
        <v>1</v>
      </c>
      <c r="L20" s="38">
        <v>1</v>
      </c>
      <c r="M20" s="34"/>
      <c r="N20" s="39">
        <v>12</v>
      </c>
      <c r="O20" s="39">
        <v>66.7</v>
      </c>
      <c r="P20" s="39">
        <v>18.5</v>
      </c>
      <c r="Q20" s="39">
        <v>1.9</v>
      </c>
      <c r="R20" s="39">
        <v>0.9</v>
      </c>
      <c r="S20" s="40"/>
      <c r="T20" s="39">
        <v>30</v>
      </c>
      <c r="U20" s="39">
        <v>70</v>
      </c>
      <c r="V20" s="39">
        <v>0</v>
      </c>
      <c r="W20" s="39">
        <v>0</v>
      </c>
      <c r="X20" s="39">
        <v>0</v>
      </c>
      <c r="Z20" s="39">
        <v>0</v>
      </c>
      <c r="AA20" s="39">
        <v>100</v>
      </c>
      <c r="AB20" s="39">
        <v>0</v>
      </c>
      <c r="AC20" s="39">
        <v>0</v>
      </c>
      <c r="AD20" s="39">
        <v>0</v>
      </c>
    </row>
    <row r="21" spans="1:30" s="36" customFormat="1" ht="12" x14ac:dyDescent="0.2">
      <c r="A21" s="34"/>
      <c r="B21" s="34" t="s">
        <v>74</v>
      </c>
      <c r="C21" s="34">
        <v>70</v>
      </c>
      <c r="D21" s="37">
        <v>29.1</v>
      </c>
      <c r="E21" s="37">
        <v>29</v>
      </c>
      <c r="F21" s="43">
        <v>1.0034482758620691</v>
      </c>
      <c r="G21" s="37">
        <v>44</v>
      </c>
      <c r="H21" s="38">
        <v>31</v>
      </c>
      <c r="I21" s="38">
        <v>55</v>
      </c>
      <c r="J21" s="38">
        <v>9</v>
      </c>
      <c r="K21" s="38">
        <v>4</v>
      </c>
      <c r="L21" s="38">
        <v>1</v>
      </c>
      <c r="M21" s="34"/>
      <c r="N21" s="39">
        <v>19.2</v>
      </c>
      <c r="O21" s="39">
        <v>65.8</v>
      </c>
      <c r="P21" s="39">
        <v>10</v>
      </c>
      <c r="Q21" s="39">
        <v>4.2</v>
      </c>
      <c r="R21" s="39">
        <v>0.8</v>
      </c>
      <c r="S21" s="40"/>
      <c r="T21" s="39">
        <v>50</v>
      </c>
      <c r="U21" s="39">
        <v>30</v>
      </c>
      <c r="V21" s="39">
        <v>10</v>
      </c>
      <c r="W21" s="39">
        <v>10</v>
      </c>
      <c r="X21" s="39">
        <v>0</v>
      </c>
      <c r="Z21" s="39">
        <v>55</v>
      </c>
      <c r="AA21" s="39">
        <v>45</v>
      </c>
      <c r="AB21" s="39">
        <v>0</v>
      </c>
      <c r="AC21" s="39">
        <v>0</v>
      </c>
      <c r="AD21" s="39">
        <v>0</v>
      </c>
    </row>
    <row r="22" spans="1:30" s="36" customFormat="1" ht="12" x14ac:dyDescent="0.2">
      <c r="A22" s="34"/>
      <c r="B22" s="34" t="s">
        <v>35</v>
      </c>
      <c r="C22" s="34">
        <v>6890</v>
      </c>
      <c r="D22" s="37">
        <v>59.2</v>
      </c>
      <c r="E22" s="37">
        <v>62</v>
      </c>
      <c r="F22" s="43">
        <v>0.95483870967741935</v>
      </c>
      <c r="G22" s="37">
        <v>43.7</v>
      </c>
      <c r="H22" s="38">
        <v>20</v>
      </c>
      <c r="I22" s="38">
        <v>71</v>
      </c>
      <c r="J22" s="38">
        <v>8</v>
      </c>
      <c r="K22" s="38">
        <v>1</v>
      </c>
      <c r="L22" s="38">
        <v>0</v>
      </c>
      <c r="M22" s="34"/>
      <c r="N22" s="39">
        <v>11.9</v>
      </c>
      <c r="O22" s="39">
        <v>77.099999999999994</v>
      </c>
      <c r="P22" s="39">
        <v>10.199999999999999</v>
      </c>
      <c r="Q22" s="39">
        <v>0.8</v>
      </c>
      <c r="R22" s="39">
        <v>0</v>
      </c>
      <c r="S22" s="40"/>
      <c r="T22" s="39">
        <v>32.9</v>
      </c>
      <c r="U22" s="39">
        <v>55.7</v>
      </c>
      <c r="V22" s="39">
        <v>11.4</v>
      </c>
      <c r="W22" s="39">
        <v>0</v>
      </c>
      <c r="X22" s="39">
        <v>0</v>
      </c>
      <c r="Z22" s="39">
        <v>35</v>
      </c>
      <c r="AA22" s="39">
        <v>65</v>
      </c>
      <c r="AB22" s="39">
        <v>0</v>
      </c>
      <c r="AC22" s="39">
        <v>0</v>
      </c>
      <c r="AD22" s="39">
        <v>0</v>
      </c>
    </row>
    <row r="23" spans="1:30" s="36" customFormat="1" ht="12" x14ac:dyDescent="0.2">
      <c r="A23" s="34"/>
      <c r="B23" s="34" t="s">
        <v>60</v>
      </c>
      <c r="C23" s="34">
        <v>1740</v>
      </c>
      <c r="D23" s="37">
        <v>83.14</v>
      </c>
      <c r="E23" s="37">
        <v>94</v>
      </c>
      <c r="F23" s="43">
        <v>0.88446808510638297</v>
      </c>
      <c r="G23" s="37">
        <v>41</v>
      </c>
      <c r="H23" s="38">
        <v>15</v>
      </c>
      <c r="I23" s="38">
        <v>78</v>
      </c>
      <c r="J23" s="38">
        <v>7</v>
      </c>
      <c r="K23" s="38">
        <v>0</v>
      </c>
      <c r="L23" s="38">
        <v>0</v>
      </c>
      <c r="M23" s="34"/>
      <c r="N23" s="39">
        <v>11.3</v>
      </c>
      <c r="O23" s="39">
        <v>78.400000000000006</v>
      </c>
      <c r="P23" s="39">
        <v>10</v>
      </c>
      <c r="Q23" s="39">
        <v>0.3</v>
      </c>
      <c r="R23" s="39">
        <v>0</v>
      </c>
      <c r="S23" s="40"/>
      <c r="T23" s="39">
        <v>17.8</v>
      </c>
      <c r="U23" s="39">
        <v>82.2</v>
      </c>
      <c r="V23" s="39">
        <v>0</v>
      </c>
      <c r="W23" s="39">
        <v>0</v>
      </c>
      <c r="X23" s="39">
        <v>0</v>
      </c>
      <c r="Z23" s="39">
        <v>25</v>
      </c>
      <c r="AA23" s="39">
        <v>75</v>
      </c>
      <c r="AB23" s="39">
        <v>0</v>
      </c>
      <c r="AC23" s="39">
        <v>0</v>
      </c>
      <c r="AD23" s="39">
        <v>0</v>
      </c>
    </row>
    <row r="24" spans="1:30" s="36" customFormat="1" ht="12" x14ac:dyDescent="0.2">
      <c r="A24" s="34"/>
      <c r="B24" s="34" t="s">
        <v>14</v>
      </c>
      <c r="C24" s="34">
        <v>30</v>
      </c>
      <c r="D24" s="37">
        <v>20.5</v>
      </c>
      <c r="E24" s="37">
        <v>28</v>
      </c>
      <c r="F24" s="43">
        <v>0.7321428571428571</v>
      </c>
      <c r="G24" s="37">
        <v>39</v>
      </c>
      <c r="H24" s="38">
        <v>13</v>
      </c>
      <c r="I24" s="38">
        <v>78</v>
      </c>
      <c r="J24" s="38">
        <v>9</v>
      </c>
      <c r="K24" s="38">
        <v>0</v>
      </c>
      <c r="L24" s="38">
        <v>0</v>
      </c>
      <c r="M24" s="34"/>
      <c r="N24" s="39">
        <v>13.5</v>
      </c>
      <c r="O24" s="39">
        <v>73</v>
      </c>
      <c r="P24" s="39">
        <v>13.5</v>
      </c>
      <c r="Q24" s="39">
        <v>0</v>
      </c>
      <c r="R24" s="39">
        <v>0</v>
      </c>
      <c r="S24" s="40"/>
      <c r="T24" s="39">
        <v>23.3</v>
      </c>
      <c r="U24" s="39">
        <v>76.7</v>
      </c>
      <c r="V24" s="39">
        <v>0</v>
      </c>
      <c r="W24" s="39">
        <v>0</v>
      </c>
      <c r="X24" s="39">
        <v>0</v>
      </c>
      <c r="Z24" s="39">
        <v>0</v>
      </c>
      <c r="AA24" s="39">
        <v>100</v>
      </c>
      <c r="AB24" s="39">
        <v>0</v>
      </c>
      <c r="AC24" s="39">
        <v>0</v>
      </c>
      <c r="AD24" s="39">
        <v>0</v>
      </c>
    </row>
    <row r="25" spans="1:30" s="36" customFormat="1" ht="12" x14ac:dyDescent="0.2">
      <c r="A25" s="34"/>
      <c r="B25" s="34" t="s">
        <v>43</v>
      </c>
      <c r="C25" s="34">
        <v>820</v>
      </c>
      <c r="D25" s="37">
        <v>24</v>
      </c>
      <c r="E25" s="37">
        <v>30</v>
      </c>
      <c r="F25" s="43">
        <v>0.8</v>
      </c>
      <c r="G25" s="37">
        <v>38</v>
      </c>
      <c r="H25" s="38">
        <v>12</v>
      </c>
      <c r="I25" s="38">
        <v>78</v>
      </c>
      <c r="J25" s="38">
        <v>10</v>
      </c>
      <c r="K25" s="38">
        <v>0</v>
      </c>
      <c r="L25" s="38">
        <v>0</v>
      </c>
      <c r="M25" s="34"/>
      <c r="N25" s="39">
        <v>18.399999999999999</v>
      </c>
      <c r="O25" s="39">
        <v>72.400000000000006</v>
      </c>
      <c r="P25" s="39">
        <v>9.1999999999999993</v>
      </c>
      <c r="Q25" s="39">
        <v>0</v>
      </c>
      <c r="R25" s="39">
        <v>0</v>
      </c>
      <c r="S25" s="40"/>
      <c r="T25" s="39">
        <v>0</v>
      </c>
      <c r="U25" s="39">
        <v>100</v>
      </c>
      <c r="V25" s="39">
        <v>0</v>
      </c>
      <c r="W25" s="39">
        <v>0</v>
      </c>
      <c r="X25" s="39">
        <v>0</v>
      </c>
      <c r="Z25" s="39">
        <v>0</v>
      </c>
      <c r="AA25" s="39">
        <v>75</v>
      </c>
      <c r="AB25" s="39">
        <v>25</v>
      </c>
      <c r="AC25" s="39">
        <v>0</v>
      </c>
      <c r="AD25" s="39">
        <v>0</v>
      </c>
    </row>
    <row r="26" spans="1:30" s="36" customFormat="1" ht="12" x14ac:dyDescent="0.2">
      <c r="A26" s="34"/>
      <c r="B26" s="34" t="s">
        <v>68</v>
      </c>
      <c r="C26" s="34">
        <v>7070</v>
      </c>
      <c r="D26" s="37">
        <v>12.6</v>
      </c>
      <c r="E26" s="37">
        <v>15</v>
      </c>
      <c r="F26" s="43">
        <v>0.84</v>
      </c>
      <c r="G26" s="37">
        <v>38</v>
      </c>
      <c r="H26" s="38">
        <v>23</v>
      </c>
      <c r="I26" s="38">
        <v>45</v>
      </c>
      <c r="J26" s="38">
        <v>30</v>
      </c>
      <c r="K26" s="38">
        <v>2</v>
      </c>
      <c r="L26" s="38">
        <v>0</v>
      </c>
      <c r="M26" s="34"/>
      <c r="N26" s="39">
        <v>35</v>
      </c>
      <c r="O26" s="39">
        <v>57.5</v>
      </c>
      <c r="P26" s="39">
        <v>5</v>
      </c>
      <c r="Q26" s="39">
        <v>2.5</v>
      </c>
      <c r="R26" s="39">
        <v>0</v>
      </c>
      <c r="S26" s="40"/>
      <c r="T26" s="39">
        <v>0</v>
      </c>
      <c r="U26" s="39">
        <v>20</v>
      </c>
      <c r="V26" s="39">
        <v>80</v>
      </c>
      <c r="W26" s="39">
        <v>0</v>
      </c>
      <c r="X26" s="39">
        <v>0</v>
      </c>
      <c r="Z26" s="39">
        <v>0</v>
      </c>
      <c r="AA26" s="39">
        <v>25</v>
      </c>
      <c r="AB26" s="39">
        <v>75</v>
      </c>
      <c r="AC26" s="39">
        <v>0</v>
      </c>
      <c r="AD26" s="39">
        <v>0</v>
      </c>
    </row>
    <row r="27" spans="1:30" s="36" customFormat="1" ht="12" x14ac:dyDescent="0.2">
      <c r="A27" s="34"/>
      <c r="B27" s="34" t="s">
        <v>39</v>
      </c>
      <c r="C27" s="34">
        <v>20</v>
      </c>
      <c r="D27" s="37">
        <v>24</v>
      </c>
      <c r="E27" s="37">
        <v>32</v>
      </c>
      <c r="F27" s="43">
        <v>0.75</v>
      </c>
      <c r="G27" s="37">
        <v>34.299999999999997</v>
      </c>
      <c r="H27" s="38">
        <v>16</v>
      </c>
      <c r="I27" s="38">
        <v>55</v>
      </c>
      <c r="J27" s="38">
        <v>28</v>
      </c>
      <c r="K27" s="38">
        <v>1</v>
      </c>
      <c r="L27" s="38">
        <v>0</v>
      </c>
      <c r="M27" s="34"/>
      <c r="N27" s="39">
        <v>16.899999999999999</v>
      </c>
      <c r="O27" s="39">
        <v>54.2</v>
      </c>
      <c r="P27" s="39">
        <v>28.9</v>
      </c>
      <c r="Q27" s="39">
        <v>0</v>
      </c>
      <c r="R27" s="39">
        <v>0</v>
      </c>
      <c r="S27" s="40"/>
      <c r="T27" s="39">
        <v>26.7</v>
      </c>
      <c r="U27" s="39">
        <v>73.3</v>
      </c>
      <c r="V27" s="39">
        <v>0</v>
      </c>
      <c r="W27" s="39">
        <v>0</v>
      </c>
      <c r="X27" s="39">
        <v>0</v>
      </c>
      <c r="Z27" s="39">
        <v>0</v>
      </c>
      <c r="AA27" s="39">
        <v>35</v>
      </c>
      <c r="AB27" s="39">
        <v>55</v>
      </c>
      <c r="AC27" s="39">
        <v>10</v>
      </c>
      <c r="AD27" s="39">
        <v>0</v>
      </c>
    </row>
    <row r="28" spans="1:30" s="36" customFormat="1" ht="12" x14ac:dyDescent="0.2">
      <c r="A28" s="34"/>
      <c r="B28" s="34" t="s">
        <v>45</v>
      </c>
      <c r="C28" s="34">
        <v>1390</v>
      </c>
      <c r="D28" s="37">
        <v>18</v>
      </c>
      <c r="E28" s="37">
        <v>21</v>
      </c>
      <c r="F28" s="43">
        <v>0.8571428571428571</v>
      </c>
      <c r="G28" s="37">
        <v>33.700000000000003</v>
      </c>
      <c r="H28" s="38">
        <v>8</v>
      </c>
      <c r="I28" s="38">
        <v>77</v>
      </c>
      <c r="J28" s="38">
        <v>15</v>
      </c>
      <c r="K28" s="38">
        <v>0</v>
      </c>
      <c r="L28" s="38">
        <v>0</v>
      </c>
      <c r="M28" s="34"/>
      <c r="N28" s="39">
        <v>12.5</v>
      </c>
      <c r="O28" s="39">
        <v>78.099999999999994</v>
      </c>
      <c r="P28" s="39">
        <v>9.4</v>
      </c>
      <c r="Q28" s="39">
        <v>0</v>
      </c>
      <c r="R28" s="39">
        <v>0</v>
      </c>
      <c r="S28" s="40"/>
      <c r="T28" s="39">
        <v>0</v>
      </c>
      <c r="U28" s="39">
        <v>86.7</v>
      </c>
      <c r="V28" s="39">
        <v>13.3</v>
      </c>
      <c r="W28" s="39">
        <v>0</v>
      </c>
      <c r="X28" s="39">
        <v>0</v>
      </c>
      <c r="Z28" s="39">
        <v>0</v>
      </c>
      <c r="AA28" s="39">
        <v>60</v>
      </c>
      <c r="AB28" s="39">
        <v>40</v>
      </c>
      <c r="AC28" s="39">
        <v>0</v>
      </c>
      <c r="AD28" s="39">
        <v>0</v>
      </c>
    </row>
    <row r="29" spans="1:30" s="36" customFormat="1" ht="12" x14ac:dyDescent="0.2">
      <c r="A29" s="34"/>
      <c r="B29" s="34" t="s">
        <v>72</v>
      </c>
      <c r="C29" s="34">
        <v>7630</v>
      </c>
      <c r="D29" s="37">
        <v>19</v>
      </c>
      <c r="E29" s="37">
        <v>28</v>
      </c>
      <c r="F29" s="43">
        <v>0.6785714285714286</v>
      </c>
      <c r="G29" s="37">
        <v>33.700000000000003</v>
      </c>
      <c r="H29" s="38">
        <v>11</v>
      </c>
      <c r="I29" s="38">
        <v>68</v>
      </c>
      <c r="J29" s="38">
        <v>20</v>
      </c>
      <c r="K29" s="38">
        <v>1</v>
      </c>
      <c r="L29" s="38">
        <v>0</v>
      </c>
      <c r="M29" s="34"/>
      <c r="N29" s="39">
        <v>12.7</v>
      </c>
      <c r="O29" s="39">
        <v>60.5</v>
      </c>
      <c r="P29" s="39">
        <v>25.4</v>
      </c>
      <c r="Q29" s="39">
        <v>1.4</v>
      </c>
      <c r="R29" s="39">
        <v>0</v>
      </c>
      <c r="S29" s="40"/>
      <c r="T29" s="39">
        <v>13.3</v>
      </c>
      <c r="U29" s="39">
        <v>86.7</v>
      </c>
      <c r="V29" s="39">
        <v>0</v>
      </c>
      <c r="W29" s="39">
        <v>0</v>
      </c>
      <c r="X29" s="39">
        <v>0</v>
      </c>
      <c r="Z29" s="39">
        <v>0</v>
      </c>
      <c r="AA29" s="39">
        <v>75</v>
      </c>
      <c r="AB29" s="39">
        <v>25</v>
      </c>
      <c r="AC29" s="39">
        <v>0</v>
      </c>
      <c r="AD29" s="39">
        <v>0</v>
      </c>
    </row>
    <row r="30" spans="1:30" s="36" customFormat="1" ht="12" x14ac:dyDescent="0.2">
      <c r="A30" s="34"/>
      <c r="B30" s="34" t="s">
        <v>49</v>
      </c>
      <c r="C30" s="34">
        <v>1430</v>
      </c>
      <c r="D30" s="37">
        <v>7.8</v>
      </c>
      <c r="E30" s="37">
        <v>19</v>
      </c>
      <c r="F30" s="43">
        <v>0.41052631578947368</v>
      </c>
      <c r="G30" s="37">
        <v>32.299999999999997</v>
      </c>
      <c r="H30" s="38">
        <v>16</v>
      </c>
      <c r="I30" s="38">
        <v>49</v>
      </c>
      <c r="J30" s="38">
        <v>35</v>
      </c>
      <c r="K30" s="38">
        <v>0</v>
      </c>
      <c r="L30" s="38">
        <v>0</v>
      </c>
      <c r="M30" s="34"/>
      <c r="N30" s="39">
        <v>0</v>
      </c>
      <c r="O30" s="39">
        <v>61.1</v>
      </c>
      <c r="P30" s="39">
        <v>38.9</v>
      </c>
      <c r="Q30" s="39">
        <v>0</v>
      </c>
      <c r="R30" s="39">
        <v>0</v>
      </c>
      <c r="S30" s="40"/>
      <c r="T30" s="39">
        <v>80</v>
      </c>
      <c r="U30" s="39">
        <v>10</v>
      </c>
      <c r="V30" s="39">
        <v>10</v>
      </c>
      <c r="W30" s="39">
        <v>0</v>
      </c>
      <c r="X30" s="39">
        <v>0</v>
      </c>
      <c r="Z30" s="39">
        <v>0</v>
      </c>
      <c r="AA30" s="39">
        <v>50</v>
      </c>
      <c r="AB30" s="39">
        <v>50</v>
      </c>
      <c r="AC30" s="39">
        <v>0</v>
      </c>
      <c r="AD30" s="39">
        <v>0</v>
      </c>
    </row>
    <row r="31" spans="1:30" s="36" customFormat="1" ht="12" x14ac:dyDescent="0.2">
      <c r="A31" s="34"/>
      <c r="B31" s="34" t="s">
        <v>62</v>
      </c>
      <c r="C31" s="34">
        <v>1920</v>
      </c>
      <c r="D31" s="37">
        <v>22.3</v>
      </c>
      <c r="E31" s="37">
        <v>33</v>
      </c>
      <c r="F31" s="43">
        <v>0.67575757575757578</v>
      </c>
      <c r="G31" s="37">
        <v>31.7</v>
      </c>
      <c r="H31" s="38">
        <v>4</v>
      </c>
      <c r="I31" s="38">
        <v>83</v>
      </c>
      <c r="J31" s="38">
        <v>13</v>
      </c>
      <c r="K31" s="38">
        <v>0</v>
      </c>
      <c r="L31" s="38">
        <v>0</v>
      </c>
      <c r="M31" s="34"/>
      <c r="N31" s="39">
        <v>5.9</v>
      </c>
      <c r="O31" s="39">
        <v>84.7</v>
      </c>
      <c r="P31" s="39">
        <v>9.4</v>
      </c>
      <c r="Q31" s="39">
        <v>0</v>
      </c>
      <c r="R31" s="39">
        <v>0</v>
      </c>
      <c r="S31" s="40"/>
      <c r="T31" s="39">
        <v>0</v>
      </c>
      <c r="U31" s="39">
        <v>100</v>
      </c>
      <c r="V31" s="39">
        <v>0</v>
      </c>
      <c r="W31" s="39">
        <v>0</v>
      </c>
      <c r="X31" s="39">
        <v>0</v>
      </c>
      <c r="Z31" s="39">
        <v>0</v>
      </c>
      <c r="AA31" s="39">
        <v>55</v>
      </c>
      <c r="AB31" s="39">
        <v>45</v>
      </c>
      <c r="AC31" s="39">
        <v>0</v>
      </c>
      <c r="AD31" s="39">
        <v>0</v>
      </c>
    </row>
    <row r="32" spans="1:30" s="36" customFormat="1" ht="12" x14ac:dyDescent="0.2">
      <c r="A32" s="34"/>
      <c r="B32" s="34" t="s">
        <v>52</v>
      </c>
      <c r="C32" s="34">
        <v>1510</v>
      </c>
      <c r="D32" s="37">
        <v>17.2</v>
      </c>
      <c r="E32" s="37">
        <v>32</v>
      </c>
      <c r="F32" s="43">
        <v>0.53749999999999998</v>
      </c>
      <c r="G32" s="37">
        <v>30.3</v>
      </c>
      <c r="H32" s="38">
        <v>10</v>
      </c>
      <c r="I32" s="38">
        <v>61</v>
      </c>
      <c r="J32" s="38">
        <v>24</v>
      </c>
      <c r="K32" s="38">
        <v>5</v>
      </c>
      <c r="L32" s="38">
        <v>0</v>
      </c>
      <c r="M32" s="34"/>
      <c r="N32" s="39">
        <v>11.9</v>
      </c>
      <c r="O32" s="39">
        <v>65.7</v>
      </c>
      <c r="P32" s="39">
        <v>19.399999999999999</v>
      </c>
      <c r="Q32" s="39">
        <v>3</v>
      </c>
      <c r="R32" s="39">
        <v>0</v>
      </c>
      <c r="S32" s="40"/>
      <c r="T32" s="39">
        <v>13.3</v>
      </c>
      <c r="U32" s="39">
        <v>36.700000000000003</v>
      </c>
      <c r="V32" s="39">
        <v>36.700000000000003</v>
      </c>
      <c r="W32" s="39">
        <v>13.3</v>
      </c>
      <c r="X32" s="39">
        <v>0</v>
      </c>
      <c r="Z32" s="39">
        <v>0</v>
      </c>
      <c r="AA32" s="39">
        <v>70</v>
      </c>
      <c r="AB32" s="39">
        <v>30</v>
      </c>
      <c r="AC32" s="39">
        <v>0</v>
      </c>
      <c r="AD32" s="39">
        <v>0</v>
      </c>
    </row>
    <row r="33" spans="1:30" s="36" customFormat="1" ht="12" x14ac:dyDescent="0.2">
      <c r="A33" s="34"/>
      <c r="B33" s="34" t="s">
        <v>28</v>
      </c>
      <c r="C33" s="34">
        <v>1200</v>
      </c>
      <c r="D33" s="37">
        <v>37.6</v>
      </c>
      <c r="E33" s="37">
        <v>40</v>
      </c>
      <c r="F33" s="43">
        <v>0.94000000000000006</v>
      </c>
      <c r="G33" s="37">
        <v>25.3</v>
      </c>
      <c r="H33" s="38">
        <v>4</v>
      </c>
      <c r="I33" s="38">
        <v>64</v>
      </c>
      <c r="J33" s="38">
        <v>26</v>
      </c>
      <c r="K33" s="38">
        <v>5</v>
      </c>
      <c r="L33" s="38">
        <v>1</v>
      </c>
      <c r="M33" s="34"/>
      <c r="N33" s="39">
        <v>3.1</v>
      </c>
      <c r="O33" s="39">
        <v>60.3</v>
      </c>
      <c r="P33" s="39">
        <v>29.7</v>
      </c>
      <c r="Q33" s="39">
        <v>6.1</v>
      </c>
      <c r="R33" s="39">
        <v>0.8</v>
      </c>
      <c r="S33" s="40"/>
      <c r="T33" s="39">
        <v>10</v>
      </c>
      <c r="U33" s="39">
        <v>58</v>
      </c>
      <c r="V33" s="39">
        <v>24</v>
      </c>
      <c r="W33" s="39">
        <v>8</v>
      </c>
      <c r="X33" s="39">
        <v>0</v>
      </c>
      <c r="Z33" s="39">
        <v>0</v>
      </c>
      <c r="AA33" s="39">
        <v>85</v>
      </c>
      <c r="AB33" s="39">
        <v>15</v>
      </c>
      <c r="AC33" s="39">
        <v>0</v>
      </c>
      <c r="AD33" s="39">
        <v>0</v>
      </c>
    </row>
    <row r="34" spans="1:30" s="36" customFormat="1" ht="12" x14ac:dyDescent="0.2">
      <c r="A34" s="34"/>
      <c r="B34" s="34" t="s">
        <v>54</v>
      </c>
      <c r="C34" s="34">
        <v>1640</v>
      </c>
      <c r="D34" s="37">
        <v>15.55</v>
      </c>
      <c r="E34" s="37">
        <v>86</v>
      </c>
      <c r="F34" s="43">
        <v>0.18081395348837209</v>
      </c>
      <c r="G34" s="37">
        <v>24.3</v>
      </c>
      <c r="H34" s="38">
        <v>8</v>
      </c>
      <c r="I34" s="38">
        <v>49</v>
      </c>
      <c r="J34" s="38">
        <v>30</v>
      </c>
      <c r="K34" s="38">
        <v>10</v>
      </c>
      <c r="L34" s="38">
        <v>3</v>
      </c>
      <c r="M34" s="34"/>
      <c r="N34" s="39">
        <v>12.3</v>
      </c>
      <c r="O34" s="39">
        <v>67.2</v>
      </c>
      <c r="P34" s="39">
        <v>17.8</v>
      </c>
      <c r="Q34" s="39">
        <v>2.7</v>
      </c>
      <c r="R34" s="39">
        <v>0</v>
      </c>
      <c r="S34" s="40"/>
      <c r="T34" s="39">
        <v>0</v>
      </c>
      <c r="U34" s="39">
        <v>13.3</v>
      </c>
      <c r="V34" s="39">
        <v>46.7</v>
      </c>
      <c r="W34" s="39">
        <v>26.7</v>
      </c>
      <c r="X34" s="39">
        <v>13.3</v>
      </c>
      <c r="Z34" s="39">
        <v>0</v>
      </c>
      <c r="AA34" s="39">
        <v>15</v>
      </c>
      <c r="AB34" s="39">
        <v>65</v>
      </c>
      <c r="AC34" s="39">
        <v>20</v>
      </c>
      <c r="AD34" s="39">
        <v>0</v>
      </c>
    </row>
    <row r="35" spans="1:30" s="36" customFormat="1" ht="12" x14ac:dyDescent="0.2">
      <c r="A35" s="34"/>
      <c r="B35" s="34" t="s">
        <v>24</v>
      </c>
      <c r="C35" s="34">
        <v>840</v>
      </c>
      <c r="D35" s="37">
        <v>7</v>
      </c>
      <c r="E35" s="37">
        <v>19</v>
      </c>
      <c r="F35" s="43">
        <v>0.36842105263157893</v>
      </c>
      <c r="G35" s="37">
        <v>23.7</v>
      </c>
      <c r="H35" s="38">
        <v>0</v>
      </c>
      <c r="I35" s="38">
        <v>71</v>
      </c>
      <c r="J35" s="38">
        <v>27</v>
      </c>
      <c r="K35" s="38">
        <v>2</v>
      </c>
      <c r="L35" s="38">
        <v>0</v>
      </c>
      <c r="M35" s="34"/>
      <c r="N35" s="39">
        <v>0</v>
      </c>
      <c r="O35" s="39">
        <v>100</v>
      </c>
      <c r="P35" s="39">
        <v>0</v>
      </c>
      <c r="Q35" s="39">
        <v>0</v>
      </c>
      <c r="R35" s="39">
        <v>0</v>
      </c>
      <c r="S35" s="40"/>
      <c r="T35" s="39">
        <v>0</v>
      </c>
      <c r="U35" s="39">
        <v>30</v>
      </c>
      <c r="V35" s="39">
        <v>70</v>
      </c>
      <c r="W35" s="39">
        <v>0</v>
      </c>
      <c r="X35" s="39">
        <v>0</v>
      </c>
      <c r="Z35" s="39">
        <v>0</v>
      </c>
      <c r="AA35" s="39">
        <v>0</v>
      </c>
      <c r="AB35" s="39">
        <v>85</v>
      </c>
      <c r="AC35" s="39">
        <v>15</v>
      </c>
      <c r="AD35" s="39">
        <v>0</v>
      </c>
    </row>
    <row r="36" spans="1:30" s="36" customFormat="1" ht="12" x14ac:dyDescent="0.2">
      <c r="A36" s="34"/>
      <c r="B36" s="34" t="s">
        <v>70</v>
      </c>
      <c r="C36" s="34">
        <v>7110</v>
      </c>
      <c r="D36" s="37">
        <v>13.9</v>
      </c>
      <c r="E36" s="37">
        <v>15</v>
      </c>
      <c r="F36" s="43">
        <v>0.92666666666666664</v>
      </c>
      <c r="G36" s="37">
        <v>21.7</v>
      </c>
      <c r="H36" s="38">
        <v>2</v>
      </c>
      <c r="I36" s="38">
        <v>59</v>
      </c>
      <c r="J36" s="38">
        <v>34</v>
      </c>
      <c r="K36" s="38">
        <v>4</v>
      </c>
      <c r="L36" s="38">
        <v>1</v>
      </c>
      <c r="M36" s="34"/>
      <c r="N36" s="39">
        <v>3.1</v>
      </c>
      <c r="O36" s="39">
        <v>66.099999999999994</v>
      </c>
      <c r="P36" s="39">
        <v>26.2</v>
      </c>
      <c r="Q36" s="39">
        <v>3.1</v>
      </c>
      <c r="R36" s="39">
        <v>1.5</v>
      </c>
      <c r="S36" s="40"/>
      <c r="T36" s="39">
        <v>0</v>
      </c>
      <c r="U36" s="39">
        <v>80</v>
      </c>
      <c r="V36" s="39">
        <v>20</v>
      </c>
      <c r="W36" s="39">
        <v>0</v>
      </c>
      <c r="X36" s="39">
        <v>0</v>
      </c>
      <c r="Z36" s="39">
        <v>0</v>
      </c>
      <c r="AA36" s="39">
        <v>0</v>
      </c>
      <c r="AB36" s="39">
        <v>85</v>
      </c>
      <c r="AC36" s="39">
        <v>15</v>
      </c>
      <c r="AD36" s="39">
        <v>0</v>
      </c>
    </row>
    <row r="37" spans="1:30" s="36" customFormat="1" ht="12" x14ac:dyDescent="0.2">
      <c r="A37" s="34"/>
      <c r="B37" s="34" t="s">
        <v>66</v>
      </c>
      <c r="C37" s="34">
        <v>6910</v>
      </c>
      <c r="D37" s="37">
        <v>7.5</v>
      </c>
      <c r="E37" s="37">
        <v>8</v>
      </c>
      <c r="F37" s="43">
        <v>0.9375</v>
      </c>
      <c r="G37" s="37">
        <v>20.3</v>
      </c>
      <c r="H37" s="38">
        <v>5</v>
      </c>
      <c r="I37" s="38">
        <v>46</v>
      </c>
      <c r="J37" s="38">
        <v>44</v>
      </c>
      <c r="K37" s="38">
        <v>5</v>
      </c>
      <c r="L37" s="38">
        <v>0</v>
      </c>
      <c r="M37" s="34"/>
      <c r="N37" s="39">
        <v>7.7</v>
      </c>
      <c r="O37" s="39">
        <v>57.7</v>
      </c>
      <c r="P37" s="39">
        <v>34.6</v>
      </c>
      <c r="Q37" s="39">
        <v>0</v>
      </c>
      <c r="R37" s="39">
        <v>0</v>
      </c>
      <c r="S37" s="40"/>
      <c r="T37" s="39">
        <v>0</v>
      </c>
      <c r="U37" s="39">
        <v>40</v>
      </c>
      <c r="V37" s="39">
        <v>40</v>
      </c>
      <c r="W37" s="39">
        <v>20</v>
      </c>
      <c r="X37" s="39">
        <v>0</v>
      </c>
      <c r="Z37" s="39">
        <v>0</v>
      </c>
      <c r="AA37" s="39">
        <v>0</v>
      </c>
      <c r="AB37" s="39">
        <v>90</v>
      </c>
      <c r="AC37" s="39">
        <v>10</v>
      </c>
      <c r="AD37" s="39">
        <v>0</v>
      </c>
    </row>
    <row r="38" spans="1:30" s="36" customFormat="1" ht="12" x14ac:dyDescent="0.2">
      <c r="A38" s="34"/>
      <c r="B38" s="34" t="s">
        <v>19</v>
      </c>
      <c r="C38" s="34">
        <v>520</v>
      </c>
      <c r="D38" s="37">
        <v>12</v>
      </c>
      <c r="E38" s="37">
        <v>32</v>
      </c>
      <c r="F38" s="43">
        <v>0.375</v>
      </c>
      <c r="G38" s="37">
        <v>20</v>
      </c>
      <c r="H38" s="38">
        <v>6</v>
      </c>
      <c r="I38" s="38">
        <v>42</v>
      </c>
      <c r="J38" s="38">
        <v>37</v>
      </c>
      <c r="K38" s="38">
        <v>15</v>
      </c>
      <c r="L38" s="38">
        <v>0</v>
      </c>
      <c r="M38" s="34"/>
      <c r="N38" s="39">
        <v>9.6999999999999993</v>
      </c>
      <c r="O38" s="39">
        <v>58</v>
      </c>
      <c r="P38" s="39">
        <v>32.299999999999997</v>
      </c>
      <c r="Q38" s="39">
        <v>0</v>
      </c>
      <c r="R38" s="39">
        <v>0</v>
      </c>
      <c r="S38" s="40"/>
      <c r="T38" s="39">
        <v>0</v>
      </c>
      <c r="U38" s="39">
        <v>20</v>
      </c>
      <c r="V38" s="39">
        <v>60</v>
      </c>
      <c r="W38" s="39">
        <v>20</v>
      </c>
      <c r="X38" s="39">
        <v>0</v>
      </c>
      <c r="Z38" s="39">
        <v>0</v>
      </c>
      <c r="AA38" s="39">
        <v>0</v>
      </c>
      <c r="AB38" s="39">
        <v>25</v>
      </c>
      <c r="AC38" s="39">
        <v>75</v>
      </c>
      <c r="AD38" s="39">
        <v>0</v>
      </c>
    </row>
    <row r="39" spans="1:30" s="36" customFormat="1" ht="12" x14ac:dyDescent="0.2">
      <c r="A39" s="34"/>
      <c r="B39" s="34" t="s">
        <v>56</v>
      </c>
      <c r="C39" s="34">
        <v>1670</v>
      </c>
      <c r="D39" s="37">
        <v>31.2</v>
      </c>
      <c r="E39" s="37">
        <v>35</v>
      </c>
      <c r="F39" s="43">
        <v>0.89142857142857146</v>
      </c>
      <c r="G39" s="37">
        <v>20</v>
      </c>
      <c r="H39" s="38">
        <v>2</v>
      </c>
      <c r="I39" s="38">
        <v>54</v>
      </c>
      <c r="J39" s="38">
        <v>42</v>
      </c>
      <c r="K39" s="38">
        <v>1</v>
      </c>
      <c r="L39" s="38">
        <v>1</v>
      </c>
      <c r="M39" s="34"/>
      <c r="N39" s="39">
        <v>2.7</v>
      </c>
      <c r="O39" s="39">
        <v>59.1</v>
      </c>
      <c r="P39" s="39">
        <v>34.6</v>
      </c>
      <c r="Q39" s="39">
        <v>2.7</v>
      </c>
      <c r="R39" s="39">
        <v>0.9</v>
      </c>
      <c r="S39" s="40"/>
      <c r="T39" s="39">
        <v>0</v>
      </c>
      <c r="U39" s="39">
        <v>60</v>
      </c>
      <c r="V39" s="39">
        <v>40</v>
      </c>
      <c r="W39" s="39">
        <v>0</v>
      </c>
      <c r="X39" s="39">
        <v>0</v>
      </c>
      <c r="Z39" s="39">
        <v>0</v>
      </c>
      <c r="AA39" s="39">
        <v>25</v>
      </c>
      <c r="AB39" s="39">
        <v>75</v>
      </c>
      <c r="AC39" s="39">
        <v>0</v>
      </c>
      <c r="AD39" s="39">
        <v>0</v>
      </c>
    </row>
    <row r="40" spans="1:30" s="36" customFormat="1" ht="12" x14ac:dyDescent="0.2">
      <c r="A40" s="34"/>
      <c r="B40" s="34" t="s">
        <v>41</v>
      </c>
      <c r="C40" s="34">
        <v>250</v>
      </c>
      <c r="D40" s="37">
        <v>8</v>
      </c>
      <c r="E40" s="37">
        <v>10</v>
      </c>
      <c r="F40" s="43">
        <v>0.8</v>
      </c>
      <c r="G40" s="37">
        <v>14.7</v>
      </c>
      <c r="H40" s="38">
        <v>2</v>
      </c>
      <c r="I40" s="38">
        <v>38</v>
      </c>
      <c r="J40" s="38">
        <v>56</v>
      </c>
      <c r="K40" s="38">
        <v>2</v>
      </c>
      <c r="L40" s="38">
        <v>2</v>
      </c>
      <c r="M40" s="34"/>
      <c r="N40" s="39">
        <v>3.1</v>
      </c>
      <c r="O40" s="39">
        <v>56.3</v>
      </c>
      <c r="P40" s="39">
        <v>37.5</v>
      </c>
      <c r="Q40" s="39">
        <v>0</v>
      </c>
      <c r="R40" s="39">
        <v>3.1</v>
      </c>
      <c r="S40" s="40"/>
      <c r="T40" s="39">
        <v>0</v>
      </c>
      <c r="U40" s="39">
        <v>0</v>
      </c>
      <c r="V40" s="39">
        <v>90</v>
      </c>
      <c r="W40" s="39">
        <v>10</v>
      </c>
      <c r="X40" s="39">
        <v>0</v>
      </c>
      <c r="Z40" s="39">
        <v>0</v>
      </c>
      <c r="AA40" s="39">
        <v>10</v>
      </c>
      <c r="AB40" s="39">
        <v>90</v>
      </c>
      <c r="AC40" s="39">
        <v>0</v>
      </c>
      <c r="AD40" s="39">
        <v>0</v>
      </c>
    </row>
    <row r="41" spans="1:30" s="36" customFormat="1" ht="12" x14ac:dyDescent="0.2">
      <c r="A41" s="34"/>
      <c r="B41" s="34" t="s">
        <v>64</v>
      </c>
      <c r="C41" s="34">
        <v>6750</v>
      </c>
      <c r="D41" s="37">
        <v>10.3</v>
      </c>
      <c r="E41" s="37">
        <v>24</v>
      </c>
      <c r="F41" s="43">
        <v>0.4291666666666667</v>
      </c>
      <c r="G41" s="37">
        <v>14.7</v>
      </c>
      <c r="H41" s="38">
        <v>1</v>
      </c>
      <c r="I41" s="38">
        <v>41</v>
      </c>
      <c r="J41" s="38">
        <v>45</v>
      </c>
      <c r="K41" s="38">
        <v>12</v>
      </c>
      <c r="L41" s="38">
        <v>1</v>
      </c>
      <c r="M41" s="34"/>
      <c r="N41" s="39">
        <v>2.2999999999999998</v>
      </c>
      <c r="O41" s="39">
        <v>34.1</v>
      </c>
      <c r="P41" s="39">
        <v>43.1</v>
      </c>
      <c r="Q41" s="39">
        <v>18.2</v>
      </c>
      <c r="R41" s="39">
        <v>2.2999999999999998</v>
      </c>
      <c r="S41" s="40"/>
      <c r="T41" s="39">
        <v>0</v>
      </c>
      <c r="U41" s="39">
        <v>80</v>
      </c>
      <c r="V41" s="39">
        <v>20</v>
      </c>
      <c r="W41" s="39">
        <v>0</v>
      </c>
      <c r="X41" s="39">
        <v>0</v>
      </c>
      <c r="Z41" s="39">
        <v>0</v>
      </c>
      <c r="AA41" s="39">
        <v>15</v>
      </c>
      <c r="AB41" s="39">
        <v>85</v>
      </c>
      <c r="AC41" s="39">
        <v>0</v>
      </c>
      <c r="AD41" s="39">
        <v>0</v>
      </c>
    </row>
    <row r="43" spans="1:30" hidden="1" x14ac:dyDescent="0.2">
      <c r="D43" s="17"/>
      <c r="E43" s="17"/>
      <c r="F43" s="17"/>
      <c r="G43" s="17"/>
      <c r="H43" s="18" t="s">
        <v>81</v>
      </c>
      <c r="I43" s="18" t="s">
        <v>82</v>
      </c>
      <c r="J43" s="18" t="s">
        <v>83</v>
      </c>
      <c r="K43" s="18" t="s">
        <v>84</v>
      </c>
      <c r="L43" s="18" t="s">
        <v>85</v>
      </c>
    </row>
    <row r="44" spans="1:30" hidden="1" x14ac:dyDescent="0.2">
      <c r="D44" s="17" t="s">
        <v>86</v>
      </c>
      <c r="E44" s="17"/>
      <c r="F44" s="17"/>
      <c r="G44" s="17"/>
      <c r="H44" s="19">
        <f>MAX(H5:H41)</f>
        <v>69</v>
      </c>
      <c r="I44" s="19">
        <f t="shared" ref="I44:L44" si="0">MAX(I5:I41)</f>
        <v>83</v>
      </c>
      <c r="J44" s="19">
        <f t="shared" si="0"/>
        <v>56</v>
      </c>
      <c r="K44" s="19">
        <f t="shared" si="0"/>
        <v>15</v>
      </c>
      <c r="L44" s="19">
        <f t="shared" si="0"/>
        <v>4</v>
      </c>
    </row>
    <row r="45" spans="1:30" hidden="1" x14ac:dyDescent="0.2">
      <c r="D45" s="17" t="s">
        <v>87</v>
      </c>
      <c r="E45" s="17"/>
      <c r="F45" s="17"/>
      <c r="G45" s="17"/>
      <c r="H45" s="20">
        <f>MIN(H5:H41)</f>
        <v>0</v>
      </c>
      <c r="I45" s="20">
        <f t="shared" ref="I45:L45" si="1">MIN(I5:I41)</f>
        <v>28</v>
      </c>
      <c r="J45" s="20">
        <f t="shared" si="1"/>
        <v>0</v>
      </c>
      <c r="K45" s="20">
        <f t="shared" si="1"/>
        <v>0</v>
      </c>
      <c r="L45" s="20">
        <f t="shared" si="1"/>
        <v>0</v>
      </c>
    </row>
    <row r="46" spans="1:30" hidden="1" x14ac:dyDescent="0.2">
      <c r="D46" s="17" t="s">
        <v>88</v>
      </c>
      <c r="E46" s="17"/>
      <c r="F46" s="17"/>
      <c r="G46" s="17"/>
      <c r="H46" s="21">
        <f>H4</f>
        <v>25</v>
      </c>
      <c r="I46" s="21">
        <f t="shared" ref="I46:L46" si="2">I4</f>
        <v>62</v>
      </c>
      <c r="J46" s="21">
        <f t="shared" si="2"/>
        <v>11</v>
      </c>
      <c r="K46" s="21">
        <f t="shared" si="2"/>
        <v>2</v>
      </c>
      <c r="L46" s="21">
        <f t="shared" si="2"/>
        <v>0</v>
      </c>
    </row>
    <row r="47" spans="1:30" hidden="1" x14ac:dyDescent="0.2">
      <c r="D47" s="17" t="s">
        <v>89</v>
      </c>
      <c r="E47" s="17"/>
      <c r="F47" s="17"/>
      <c r="G47" s="17"/>
      <c r="H47" s="20">
        <f>MEDIAN(H5:H41)</f>
        <v>16</v>
      </c>
      <c r="I47" s="20">
        <f t="shared" ref="I47:L47" si="3">MEDIAN(I5:I41)</f>
        <v>60</v>
      </c>
      <c r="J47" s="20">
        <f t="shared" si="3"/>
        <v>12</v>
      </c>
      <c r="K47" s="20">
        <f t="shared" si="3"/>
        <v>1</v>
      </c>
      <c r="L47" s="20">
        <f t="shared" si="3"/>
        <v>0</v>
      </c>
    </row>
    <row r="48" spans="1:30" hidden="1" x14ac:dyDescent="0.2">
      <c r="D48" s="17" t="s">
        <v>90</v>
      </c>
      <c r="E48" s="17"/>
      <c r="F48" s="17"/>
      <c r="G48" s="17"/>
      <c r="H48" s="22">
        <f>PERCENTILE(H5:H41, 0.25)</f>
        <v>8</v>
      </c>
      <c r="I48" s="22">
        <f t="shared" ref="I48:L48" si="4">PERCENTILE(I5:I41, 0.25)</f>
        <v>49</v>
      </c>
      <c r="J48" s="22">
        <f t="shared" si="4"/>
        <v>6</v>
      </c>
      <c r="K48" s="22">
        <f t="shared" si="4"/>
        <v>0</v>
      </c>
      <c r="L48" s="22">
        <f t="shared" si="4"/>
        <v>0</v>
      </c>
    </row>
    <row r="49" spans="4:12" hidden="1" x14ac:dyDescent="0.2">
      <c r="D49" s="17" t="s">
        <v>91</v>
      </c>
      <c r="E49" s="17"/>
      <c r="F49" s="17"/>
      <c r="G49" s="17"/>
      <c r="H49" s="20">
        <f>PERCENTILE(H5:H41, 0.75)</f>
        <v>27</v>
      </c>
      <c r="I49" s="20">
        <f t="shared" ref="I49:L49" si="5">PERCENTILE(I5:I41, 0.75)</f>
        <v>71</v>
      </c>
      <c r="J49" s="20">
        <f t="shared" si="5"/>
        <v>28</v>
      </c>
      <c r="K49" s="20">
        <f t="shared" si="5"/>
        <v>2</v>
      </c>
      <c r="L49" s="20">
        <f t="shared" si="5"/>
        <v>0</v>
      </c>
    </row>
    <row r="50" spans="4:12" hidden="1" x14ac:dyDescent="0.2"/>
    <row r="51" spans="4:12" hidden="1" x14ac:dyDescent="0.2"/>
    <row r="52" spans="4:12" hidden="1" x14ac:dyDescent="0.2"/>
    <row r="53" spans="4:12" hidden="1" x14ac:dyDescent="0.2"/>
    <row r="54" spans="4:12" hidden="1" x14ac:dyDescent="0.2"/>
    <row r="55" spans="4:12" hidden="1" x14ac:dyDescent="0.2"/>
    <row r="56" spans="4:12" hidden="1" x14ac:dyDescent="0.2"/>
    <row r="57" spans="4:12" hidden="1" x14ac:dyDescent="0.2"/>
    <row r="58" spans="4:12" hidden="1" x14ac:dyDescent="0.2"/>
    <row r="59" spans="4:12" hidden="1" x14ac:dyDescent="0.2"/>
    <row r="60" spans="4:12" hidden="1" x14ac:dyDescent="0.2"/>
    <row r="61" spans="4:12" hidden="1" x14ac:dyDescent="0.2"/>
    <row r="62" spans="4:12" hidden="1" x14ac:dyDescent="0.2"/>
    <row r="63" spans="4:12" hidden="1" x14ac:dyDescent="0.2"/>
    <row r="64" spans="4:12" hidden="1" x14ac:dyDescent="0.2"/>
    <row r="65" spans="1:1" hidden="1" x14ac:dyDescent="0.2"/>
    <row r="66" spans="1:1" hidden="1" x14ac:dyDescent="0.2"/>
    <row r="67" spans="1:1" hidden="1" x14ac:dyDescent="0.2"/>
    <row r="69" spans="1:1" x14ac:dyDescent="0.2">
      <c r="A69" s="1" t="s">
        <v>93</v>
      </c>
    </row>
    <row r="71" spans="1:1" x14ac:dyDescent="0.2">
      <c r="A71" s="4" t="s">
        <v>96</v>
      </c>
    </row>
    <row r="72" spans="1:1" x14ac:dyDescent="0.2">
      <c r="A72" s="4" t="s">
        <v>101</v>
      </c>
    </row>
  </sheetData>
  <sortState ref="A5:AD41">
    <sortCondition descending="1" ref="G5:G41"/>
  </sortState>
  <mergeCells count="4">
    <mergeCell ref="H2:L2"/>
    <mergeCell ref="N2:R2"/>
    <mergeCell ref="T2:X2"/>
    <mergeCell ref="Z2:A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stats</vt:lpstr>
      <vt:lpstr>Institutional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heidi: View report</dc:title>
  <dc:subject>heidi report</dc:subject>
  <dc:creator>heidi</dc:creator>
  <cp:lastModifiedBy>Sue</cp:lastModifiedBy>
  <cp:lastPrinted>2014-12-17T10:02:56Z</cp:lastPrinted>
  <dcterms:created xsi:type="dcterms:W3CDTF">2013-07-11T13:10:24Z</dcterms:created>
  <dcterms:modified xsi:type="dcterms:W3CDTF">2014-12-18T15:02:48Z</dcterms:modified>
</cp:coreProperties>
</file>