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5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6.xml" ContentType="application/vnd.openxmlformats-officedocument.drawing+xml"/>
  <Override PartName="/xl/charts/chart16.xml" ContentType="application/vnd.openxmlformats-officedocument.drawingml.chart+xml"/>
  <Override PartName="/xl/drawings/drawing7.xml" ContentType="application/vnd.openxmlformats-officedocument.drawing+xml"/>
  <Override PartName="/xl/charts/chart17.xml" ContentType="application/vnd.openxmlformats-officedocument.drawingml.chart+xml"/>
  <Override PartName="/xl/drawings/drawing8.xml" ContentType="application/vnd.openxmlformats-officedocument.drawing+xml"/>
  <Override PartName="/xl/charts/chart1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55" windowWidth="20115" windowHeight="7815"/>
  </bookViews>
  <sheets>
    <sheet name="Summary" sheetId="8" r:id="rId1"/>
    <sheet name="By discipline UG" sheetId="2" r:id="rId2"/>
    <sheet name="By discipline PG" sheetId="3" r:id="rId3"/>
    <sheet name="Mission" sheetId="6" r:id="rId4"/>
    <sheet name="Size" sheetId="9" r:id="rId5"/>
    <sheet name="Mission Group mix" sheetId="17" r:id="rId6"/>
    <sheet name="Discipline mix" sheetId="18" r:id="rId7"/>
    <sheet name="Regional mix" sheetId="19" r:id="rId8"/>
  </sheets>
  <calcPr calcId="145621"/>
</workbook>
</file>

<file path=xl/calcChain.xml><?xml version="1.0" encoding="utf-8"?>
<calcChain xmlns="http://schemas.openxmlformats.org/spreadsheetml/2006/main">
  <c r="C35" i="9" l="1"/>
  <c r="D35" i="9"/>
  <c r="E35" i="9"/>
  <c r="F35" i="9"/>
  <c r="G35" i="9"/>
  <c r="H35" i="9"/>
  <c r="B35" i="9"/>
  <c r="C53" i="6"/>
  <c r="D53" i="6"/>
  <c r="E53" i="6"/>
  <c r="F53" i="6"/>
  <c r="G53" i="6"/>
  <c r="H53" i="6"/>
  <c r="B53" i="6"/>
  <c r="E11" i="8" l="1"/>
  <c r="E10" i="8"/>
  <c r="D11" i="8"/>
  <c r="D10" i="8"/>
  <c r="B11" i="19"/>
  <c r="C6" i="8" l="1"/>
  <c r="C10" i="8" s="1"/>
  <c r="C5" i="8"/>
  <c r="C37" i="2"/>
  <c r="D37" i="2"/>
  <c r="E37" i="2"/>
  <c r="F37" i="2"/>
  <c r="G37" i="2"/>
  <c r="H37" i="2"/>
  <c r="C7" i="8" s="1"/>
  <c r="C11" i="8" s="1"/>
  <c r="B37" i="2"/>
  <c r="B6" i="8"/>
  <c r="B10" i="8" s="1"/>
  <c r="B7" i="8"/>
  <c r="B11" i="8" s="1"/>
  <c r="B5" i="8"/>
  <c r="C10" i="2"/>
  <c r="D10" i="2"/>
  <c r="E10" i="2"/>
  <c r="F10" i="2"/>
  <c r="G10" i="2"/>
  <c r="H10" i="2"/>
  <c r="B10" i="2"/>
  <c r="E17" i="8" l="1"/>
  <c r="E16" i="8"/>
  <c r="E15" i="8"/>
  <c r="E18" i="8" s="1"/>
  <c r="D17" i="8"/>
  <c r="D16" i="8"/>
  <c r="D15" i="8"/>
  <c r="D18" i="8" s="1"/>
  <c r="C17" i="8"/>
  <c r="C16" i="8"/>
  <c r="C15" i="8"/>
  <c r="B17" i="8"/>
  <c r="B16" i="8"/>
  <c r="B15" i="8"/>
  <c r="E21" i="8"/>
  <c r="E22" i="8"/>
  <c r="E23" i="8"/>
  <c r="B18" i="8" l="1"/>
  <c r="C18" i="8"/>
  <c r="E24" i="8"/>
  <c r="D21" i="8"/>
  <c r="D23" i="8"/>
  <c r="D22" i="8"/>
  <c r="D24" i="8" l="1"/>
  <c r="C11" i="3"/>
  <c r="D11" i="3"/>
  <c r="E11" i="3"/>
  <c r="D5" i="8" s="1"/>
  <c r="F11" i="3"/>
  <c r="G11" i="3"/>
  <c r="H11" i="3"/>
  <c r="B11" i="3"/>
  <c r="C32" i="3"/>
  <c r="D32" i="3"/>
  <c r="E32" i="3"/>
  <c r="E5" i="8" s="1"/>
  <c r="F32" i="3"/>
  <c r="G32" i="3"/>
  <c r="H32" i="3"/>
  <c r="B32" i="3"/>
  <c r="E6" i="8" l="1"/>
  <c r="C21" i="8"/>
  <c r="C23" i="8"/>
  <c r="C22" i="8"/>
  <c r="B21" i="8"/>
  <c r="B23" i="8"/>
  <c r="B22" i="8"/>
  <c r="E7" i="8"/>
  <c r="D7" i="8"/>
  <c r="D6" i="8"/>
  <c r="C8" i="8"/>
  <c r="C24" i="8" l="1"/>
  <c r="B24" i="8"/>
  <c r="B8" i="8"/>
  <c r="E8" i="8"/>
  <c r="D8" i="8"/>
</calcChain>
</file>

<file path=xl/sharedStrings.xml><?xml version="1.0" encoding="utf-8"?>
<sst xmlns="http://schemas.openxmlformats.org/spreadsheetml/2006/main" count="204" uniqueCount="58">
  <si>
    <t>University Alliance</t>
  </si>
  <si>
    <t>South East England</t>
  </si>
  <si>
    <t>Mechanical, aero &amp; production engineering</t>
  </si>
  <si>
    <t>About the same</t>
  </si>
  <si>
    <t>Russell Group</t>
  </si>
  <si>
    <t>Scotland</t>
  </si>
  <si>
    <t>More than 10% higher</t>
  </si>
  <si>
    <t>More than 10% lower</t>
  </si>
  <si>
    <t>South West England</t>
  </si>
  <si>
    <t>6-10% higher</t>
  </si>
  <si>
    <t>Wales</t>
  </si>
  <si>
    <t>Million+</t>
  </si>
  <si>
    <t>6-10% lower</t>
  </si>
  <si>
    <t>Not in a Mission Group</t>
  </si>
  <si>
    <t>Civil engineering</t>
  </si>
  <si>
    <t>Electrical, electronic &amp; computer engineering</t>
  </si>
  <si>
    <t>0-5% higher</t>
  </si>
  <si>
    <t>North East England</t>
  </si>
  <si>
    <t>Chemical engineering</t>
  </si>
  <si>
    <t>England-Midlands</t>
  </si>
  <si>
    <t>0-5% lower</t>
  </si>
  <si>
    <t>General engineering</t>
  </si>
  <si>
    <t>1994 Group</t>
  </si>
  <si>
    <t>North West England</t>
  </si>
  <si>
    <t>Northern Ireland</t>
  </si>
  <si>
    <t>Mineral, metallurgy &amp; materials engineering</t>
  </si>
  <si>
    <t>Software engineering</t>
  </si>
  <si>
    <t>Grand Total</t>
  </si>
  <si>
    <t>All</t>
  </si>
  <si>
    <t>Combination</t>
  </si>
  <si>
    <t>Total</t>
  </si>
  <si>
    <t>UG Non EU</t>
  </si>
  <si>
    <t>HEU PG</t>
  </si>
  <si>
    <t>Non EU PG</t>
  </si>
  <si>
    <t>Combined</t>
  </si>
  <si>
    <t>HEU UG</t>
  </si>
  <si>
    <t>All other</t>
  </si>
  <si>
    <t>Non EU UG</t>
  </si>
  <si>
    <t>No. of respondents</t>
  </si>
  <si>
    <t>HEU PGT</t>
  </si>
  <si>
    <t>Non EU PGT</t>
  </si>
  <si>
    <t>Higher</t>
  </si>
  <si>
    <t>Lower</t>
  </si>
  <si>
    <t>Proportion of "higher" saying more than 10% higher</t>
  </si>
  <si>
    <t>Proportion of "lower" saying more than 10% lower</t>
  </si>
  <si>
    <t>Russell</t>
  </si>
  <si>
    <t>Other</t>
  </si>
  <si>
    <t>2013/14</t>
  </si>
  <si>
    <t>Up to 60</t>
  </si>
  <si>
    <t>Over 60</t>
  </si>
  <si>
    <t>Other/combined</t>
  </si>
  <si>
    <t>Up to 100 students</t>
  </si>
  <si>
    <t>Over 100 students</t>
  </si>
  <si>
    <t>Up to 60 students</t>
  </si>
  <si>
    <t>Over 60 students</t>
  </si>
  <si>
    <t>Non HEU PG</t>
  </si>
  <si>
    <t>Engineering Professors' Council Enrolments Survey</t>
  </si>
  <si>
    <t>Survey of member institutions carried out during September and October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</si>
</sst>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wrapText="1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wrapText="1"/>
    </xf>
    <xf numFmtId="9" fontId="3" fillId="0" borderId="0" xfId="1" applyFont="1"/>
    <xf numFmtId="0" fontId="5" fillId="0" borderId="0" xfId="0" applyFont="1"/>
    <xf numFmtId="0" fontId="4" fillId="0" borderId="0" xfId="0" applyFont="1" applyAlignment="1">
      <alignment horizontal="center" wrapText="1"/>
    </xf>
    <xf numFmtId="0" fontId="1" fillId="3" borderId="1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All respondents</a:t>
            </a:r>
          </a:p>
        </c:rich>
      </c:tx>
      <c:layout/>
      <c:overlay val="0"/>
    </c:title>
    <c:autoTitleDeleted val="0"/>
    <c:plotArea>
      <c:layout/>
      <c:barChart>
        <c:barDir val="bar"/>
        <c:grouping val="stacked"/>
        <c:varyColors val="0"/>
        <c:ser>
          <c:idx val="1"/>
          <c:order val="0"/>
          <c:tx>
            <c:strRef>
              <c:f>Summary!$A$5</c:f>
              <c:strCache>
                <c:ptCount val="1"/>
                <c:pt idx="0">
                  <c:v>About the same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Summary!$B$4:$E$4</c:f>
              <c:strCache>
                <c:ptCount val="4"/>
                <c:pt idx="0">
                  <c:v>HEU UG</c:v>
                </c:pt>
                <c:pt idx="1">
                  <c:v>Non EU UG</c:v>
                </c:pt>
                <c:pt idx="2">
                  <c:v>HEU PGT</c:v>
                </c:pt>
                <c:pt idx="3">
                  <c:v>Non EU PGT</c:v>
                </c:pt>
              </c:strCache>
            </c:strRef>
          </c:cat>
          <c:val>
            <c:numRef>
              <c:f>Summary!$B$5:$E$5</c:f>
              <c:numCache>
                <c:formatCode>General</c:formatCode>
                <c:ptCount val="4"/>
                <c:pt idx="0">
                  <c:v>17</c:v>
                </c:pt>
                <c:pt idx="1">
                  <c:v>39</c:v>
                </c:pt>
                <c:pt idx="2">
                  <c:v>43</c:v>
                </c:pt>
                <c:pt idx="3">
                  <c:v>35</c:v>
                </c:pt>
              </c:numCache>
            </c:numRef>
          </c:val>
        </c:ser>
        <c:ser>
          <c:idx val="0"/>
          <c:order val="1"/>
          <c:tx>
            <c:strRef>
              <c:f>Summary!$A$6</c:f>
              <c:strCache>
                <c:ptCount val="1"/>
                <c:pt idx="0">
                  <c:v>Higher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Summary!$B$4:$E$4</c:f>
              <c:strCache>
                <c:ptCount val="4"/>
                <c:pt idx="0">
                  <c:v>HEU UG</c:v>
                </c:pt>
                <c:pt idx="1">
                  <c:v>Non EU UG</c:v>
                </c:pt>
                <c:pt idx="2">
                  <c:v>HEU PGT</c:v>
                </c:pt>
                <c:pt idx="3">
                  <c:v>Non EU PGT</c:v>
                </c:pt>
              </c:strCache>
            </c:strRef>
          </c:cat>
          <c:val>
            <c:numRef>
              <c:f>Summary!$B$6:$E$6</c:f>
              <c:numCache>
                <c:formatCode>General</c:formatCode>
                <c:ptCount val="4"/>
                <c:pt idx="0">
                  <c:v>46</c:v>
                </c:pt>
                <c:pt idx="1">
                  <c:v>33</c:v>
                </c:pt>
                <c:pt idx="2">
                  <c:v>26</c:v>
                </c:pt>
                <c:pt idx="3">
                  <c:v>30</c:v>
                </c:pt>
              </c:numCache>
            </c:numRef>
          </c:val>
        </c:ser>
        <c:ser>
          <c:idx val="2"/>
          <c:order val="2"/>
          <c:tx>
            <c:strRef>
              <c:f>Summary!$A$7</c:f>
              <c:strCache>
                <c:ptCount val="1"/>
                <c:pt idx="0">
                  <c:v>Lower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Summary!$B$4:$E$4</c:f>
              <c:strCache>
                <c:ptCount val="4"/>
                <c:pt idx="0">
                  <c:v>HEU UG</c:v>
                </c:pt>
                <c:pt idx="1">
                  <c:v>Non EU UG</c:v>
                </c:pt>
                <c:pt idx="2">
                  <c:v>HEU PGT</c:v>
                </c:pt>
                <c:pt idx="3">
                  <c:v>Non EU PGT</c:v>
                </c:pt>
              </c:strCache>
            </c:strRef>
          </c:cat>
          <c:val>
            <c:numRef>
              <c:f>Summary!$B$7:$E$7</c:f>
              <c:numCache>
                <c:formatCode>General</c:formatCode>
                <c:ptCount val="4"/>
                <c:pt idx="0">
                  <c:v>-19</c:v>
                </c:pt>
                <c:pt idx="1">
                  <c:v>-10</c:v>
                </c:pt>
                <c:pt idx="2">
                  <c:v>-14</c:v>
                </c:pt>
                <c:pt idx="3">
                  <c:v>-18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5325952"/>
        <c:axId val="195327488"/>
      </c:barChart>
      <c:catAx>
        <c:axId val="195325952"/>
        <c:scaling>
          <c:orientation val="minMax"/>
        </c:scaling>
        <c:delete val="0"/>
        <c:axPos val="l"/>
        <c:majorTickMark val="out"/>
        <c:minorTickMark val="none"/>
        <c:tickLblPos val="nextTo"/>
        <c:crossAx val="195327488"/>
        <c:crosses val="autoZero"/>
        <c:auto val="1"/>
        <c:lblAlgn val="ctr"/>
        <c:lblOffset val="100"/>
        <c:noMultiLvlLbl val="0"/>
      </c:catAx>
      <c:valAx>
        <c:axId val="195327488"/>
        <c:scaling>
          <c:orientation val="minMax"/>
          <c:max val="80"/>
          <c:min val="-8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aseline="0">
                <a:solidFill>
                  <a:sysClr val="windowText" lastClr="000000"/>
                </a:solidFill>
              </a:defRPr>
            </a:pPr>
            <a:endParaRPr lang="en-US"/>
          </a:p>
        </c:txPr>
        <c:crossAx val="195325952"/>
        <c:crosses val="autoZero"/>
        <c:crossBetween val="between"/>
        <c:majorUnit val="20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Mission!$A$35</c:f>
              <c:strCache>
                <c:ptCount val="1"/>
                <c:pt idx="0">
                  <c:v>All other</c:v>
                </c:pt>
              </c:strCache>
            </c:strRef>
          </c:tx>
          <c:invertIfNegative val="0"/>
          <c:cat>
            <c:strRef>
              <c:f>Mission!$B$1:$H$1</c:f>
              <c:strCache>
                <c:ptCount val="7"/>
                <c:pt idx="0">
                  <c:v>More than 10% higher</c:v>
                </c:pt>
                <c:pt idx="1">
                  <c:v>6-10% higher</c:v>
                </c:pt>
                <c:pt idx="2">
                  <c:v>0-5% higher</c:v>
                </c:pt>
                <c:pt idx="3">
                  <c:v>About the same</c:v>
                </c:pt>
                <c:pt idx="4">
                  <c:v>0-5% lower</c:v>
                </c:pt>
                <c:pt idx="5">
                  <c:v>6-10% lower</c:v>
                </c:pt>
                <c:pt idx="6">
                  <c:v>More than 10% lower</c:v>
                </c:pt>
              </c:strCache>
            </c:strRef>
          </c:cat>
          <c:val>
            <c:numRef>
              <c:f>Mission!$B$35:$H$35</c:f>
              <c:numCache>
                <c:formatCode>General</c:formatCode>
                <c:ptCount val="7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26</c:v>
                </c:pt>
                <c:pt idx="4">
                  <c:v>0</c:v>
                </c:pt>
                <c:pt idx="5">
                  <c:v>-1</c:v>
                </c:pt>
                <c:pt idx="6">
                  <c:v>-7</c:v>
                </c:pt>
              </c:numCache>
            </c:numRef>
          </c:val>
        </c:ser>
        <c:ser>
          <c:idx val="1"/>
          <c:order val="1"/>
          <c:tx>
            <c:strRef>
              <c:f>Mission!$A$36</c:f>
              <c:strCache>
                <c:ptCount val="1"/>
                <c:pt idx="0">
                  <c:v>Russell Group</c:v>
                </c:pt>
              </c:strCache>
            </c:strRef>
          </c:tx>
          <c:invertIfNegative val="0"/>
          <c:cat>
            <c:strRef>
              <c:f>Mission!$B$1:$H$1</c:f>
              <c:strCache>
                <c:ptCount val="7"/>
                <c:pt idx="0">
                  <c:v>More than 10% higher</c:v>
                </c:pt>
                <c:pt idx="1">
                  <c:v>6-10% higher</c:v>
                </c:pt>
                <c:pt idx="2">
                  <c:v>0-5% higher</c:v>
                </c:pt>
                <c:pt idx="3">
                  <c:v>About the same</c:v>
                </c:pt>
                <c:pt idx="4">
                  <c:v>0-5% lower</c:v>
                </c:pt>
                <c:pt idx="5">
                  <c:v>6-10% lower</c:v>
                </c:pt>
                <c:pt idx="6">
                  <c:v>More than 10% lower</c:v>
                </c:pt>
              </c:strCache>
            </c:strRef>
          </c:cat>
          <c:val>
            <c:numRef>
              <c:f>Mission!$B$36:$H$36</c:f>
              <c:numCache>
                <c:formatCode>General</c:formatCode>
                <c:ptCount val="7"/>
                <c:pt idx="0">
                  <c:v>9</c:v>
                </c:pt>
                <c:pt idx="1">
                  <c:v>2</c:v>
                </c:pt>
                <c:pt idx="2">
                  <c:v>8</c:v>
                </c:pt>
                <c:pt idx="3">
                  <c:v>17</c:v>
                </c:pt>
                <c:pt idx="4">
                  <c:v>-3</c:v>
                </c:pt>
                <c:pt idx="5">
                  <c:v>0</c:v>
                </c:pt>
                <c:pt idx="6">
                  <c:v>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866368"/>
        <c:axId val="88166784"/>
      </c:barChart>
      <c:catAx>
        <c:axId val="85866368"/>
        <c:scaling>
          <c:orientation val="minMax"/>
        </c:scaling>
        <c:delete val="0"/>
        <c:axPos val="l"/>
        <c:majorTickMark val="out"/>
        <c:minorTickMark val="none"/>
        <c:tickLblPos val="nextTo"/>
        <c:crossAx val="88166784"/>
        <c:crosses val="autoZero"/>
        <c:auto val="1"/>
        <c:lblAlgn val="ctr"/>
        <c:lblOffset val="100"/>
        <c:noMultiLvlLbl val="0"/>
      </c:catAx>
      <c:valAx>
        <c:axId val="88166784"/>
        <c:scaling>
          <c:orientation val="minMax"/>
          <c:min val="-2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858663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Mission!$A$51</c:f>
              <c:strCache>
                <c:ptCount val="1"/>
                <c:pt idx="0">
                  <c:v>All other</c:v>
                </c:pt>
              </c:strCache>
            </c:strRef>
          </c:tx>
          <c:invertIfNegative val="0"/>
          <c:cat>
            <c:strRef>
              <c:f>Mission!$B$1:$H$1</c:f>
              <c:strCache>
                <c:ptCount val="7"/>
                <c:pt idx="0">
                  <c:v>More than 10% higher</c:v>
                </c:pt>
                <c:pt idx="1">
                  <c:v>6-10% higher</c:v>
                </c:pt>
                <c:pt idx="2">
                  <c:v>0-5% higher</c:v>
                </c:pt>
                <c:pt idx="3">
                  <c:v>About the same</c:v>
                </c:pt>
                <c:pt idx="4">
                  <c:v>0-5% lower</c:v>
                </c:pt>
                <c:pt idx="5">
                  <c:v>6-10% lower</c:v>
                </c:pt>
                <c:pt idx="6">
                  <c:v>More than 10% lower</c:v>
                </c:pt>
              </c:strCache>
            </c:strRef>
          </c:cat>
          <c:val>
            <c:numRef>
              <c:f>Mission!$B$51:$H$51</c:f>
              <c:numCache>
                <c:formatCode>General</c:formatCode>
                <c:ptCount val="7"/>
                <c:pt idx="0">
                  <c:v>4</c:v>
                </c:pt>
                <c:pt idx="1">
                  <c:v>2</c:v>
                </c:pt>
                <c:pt idx="2">
                  <c:v>1</c:v>
                </c:pt>
                <c:pt idx="3">
                  <c:v>25</c:v>
                </c:pt>
                <c:pt idx="4">
                  <c:v>0</c:v>
                </c:pt>
                <c:pt idx="5">
                  <c:v>-2</c:v>
                </c:pt>
                <c:pt idx="6">
                  <c:v>-7</c:v>
                </c:pt>
              </c:numCache>
            </c:numRef>
          </c:val>
        </c:ser>
        <c:ser>
          <c:idx val="1"/>
          <c:order val="1"/>
          <c:tx>
            <c:strRef>
              <c:f>Mission!$A$52</c:f>
              <c:strCache>
                <c:ptCount val="1"/>
                <c:pt idx="0">
                  <c:v>Russell Group</c:v>
                </c:pt>
              </c:strCache>
            </c:strRef>
          </c:tx>
          <c:invertIfNegative val="0"/>
          <c:cat>
            <c:strRef>
              <c:f>Mission!$B$1:$H$1</c:f>
              <c:strCache>
                <c:ptCount val="7"/>
                <c:pt idx="0">
                  <c:v>More than 10% higher</c:v>
                </c:pt>
                <c:pt idx="1">
                  <c:v>6-10% higher</c:v>
                </c:pt>
                <c:pt idx="2">
                  <c:v>0-5% higher</c:v>
                </c:pt>
                <c:pt idx="3">
                  <c:v>About the same</c:v>
                </c:pt>
                <c:pt idx="4">
                  <c:v>0-5% lower</c:v>
                </c:pt>
                <c:pt idx="5">
                  <c:v>6-10% lower</c:v>
                </c:pt>
                <c:pt idx="6">
                  <c:v>More than 10% lower</c:v>
                </c:pt>
              </c:strCache>
            </c:strRef>
          </c:cat>
          <c:val>
            <c:numRef>
              <c:f>Mission!$B$52:$H$52</c:f>
              <c:numCache>
                <c:formatCode>General</c:formatCode>
                <c:ptCount val="7"/>
                <c:pt idx="0">
                  <c:v>10</c:v>
                </c:pt>
                <c:pt idx="1">
                  <c:v>2</c:v>
                </c:pt>
                <c:pt idx="2">
                  <c:v>11</c:v>
                </c:pt>
                <c:pt idx="3">
                  <c:v>10</c:v>
                </c:pt>
                <c:pt idx="4">
                  <c:v>-1</c:v>
                </c:pt>
                <c:pt idx="5">
                  <c:v>-2</c:v>
                </c:pt>
                <c:pt idx="6">
                  <c:v>-6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166400"/>
        <c:axId val="139827072"/>
      </c:barChart>
      <c:catAx>
        <c:axId val="88166400"/>
        <c:scaling>
          <c:orientation val="minMax"/>
        </c:scaling>
        <c:delete val="0"/>
        <c:axPos val="l"/>
        <c:majorTickMark val="out"/>
        <c:minorTickMark val="none"/>
        <c:tickLblPos val="nextTo"/>
        <c:crossAx val="139827072"/>
        <c:crosses val="autoZero"/>
        <c:auto val="1"/>
        <c:lblAlgn val="ctr"/>
        <c:lblOffset val="100"/>
        <c:noMultiLvlLbl val="0"/>
      </c:catAx>
      <c:valAx>
        <c:axId val="139827072"/>
        <c:scaling>
          <c:orientation val="minMax"/>
          <c:min val="-2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881664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Size!$A$2</c:f>
              <c:strCache>
                <c:ptCount val="1"/>
                <c:pt idx="0">
                  <c:v>Up to 100 students</c:v>
                </c:pt>
              </c:strCache>
            </c:strRef>
          </c:tx>
          <c:invertIfNegative val="0"/>
          <c:cat>
            <c:strRef>
              <c:f>Size!$B$1:$H$1</c:f>
              <c:strCache>
                <c:ptCount val="7"/>
                <c:pt idx="0">
                  <c:v>More than 10% higher</c:v>
                </c:pt>
                <c:pt idx="1">
                  <c:v>6-10% higher</c:v>
                </c:pt>
                <c:pt idx="2">
                  <c:v>0-5% higher</c:v>
                </c:pt>
                <c:pt idx="3">
                  <c:v>About the same</c:v>
                </c:pt>
                <c:pt idx="4">
                  <c:v>0-5% lower</c:v>
                </c:pt>
                <c:pt idx="5">
                  <c:v>6-10% lower</c:v>
                </c:pt>
                <c:pt idx="6">
                  <c:v>More than 10% lower</c:v>
                </c:pt>
              </c:strCache>
            </c:strRef>
          </c:cat>
          <c:val>
            <c:numRef>
              <c:f>Size!$B$2:$H$2</c:f>
              <c:numCache>
                <c:formatCode>General</c:formatCode>
                <c:ptCount val="7"/>
                <c:pt idx="0">
                  <c:v>7</c:v>
                </c:pt>
                <c:pt idx="1">
                  <c:v>3</c:v>
                </c:pt>
                <c:pt idx="2">
                  <c:v>3</c:v>
                </c:pt>
                <c:pt idx="3">
                  <c:v>6</c:v>
                </c:pt>
                <c:pt idx="4">
                  <c:v>-3</c:v>
                </c:pt>
                <c:pt idx="5">
                  <c:v>-4</c:v>
                </c:pt>
                <c:pt idx="6">
                  <c:v>-3</c:v>
                </c:pt>
              </c:numCache>
            </c:numRef>
          </c:val>
        </c:ser>
        <c:ser>
          <c:idx val="1"/>
          <c:order val="1"/>
          <c:tx>
            <c:strRef>
              <c:f>Size!$A$3</c:f>
              <c:strCache>
                <c:ptCount val="1"/>
                <c:pt idx="0">
                  <c:v>Over 100 students</c:v>
                </c:pt>
              </c:strCache>
            </c:strRef>
          </c:tx>
          <c:invertIfNegative val="0"/>
          <c:cat>
            <c:strRef>
              <c:f>Size!$B$1:$H$1</c:f>
              <c:strCache>
                <c:ptCount val="7"/>
                <c:pt idx="0">
                  <c:v>More than 10% higher</c:v>
                </c:pt>
                <c:pt idx="1">
                  <c:v>6-10% higher</c:v>
                </c:pt>
                <c:pt idx="2">
                  <c:v>0-5% higher</c:v>
                </c:pt>
                <c:pt idx="3">
                  <c:v>About the same</c:v>
                </c:pt>
                <c:pt idx="4">
                  <c:v>0-5% lower</c:v>
                </c:pt>
                <c:pt idx="5">
                  <c:v>6-10% lower</c:v>
                </c:pt>
                <c:pt idx="6">
                  <c:v>More than 10% lower</c:v>
                </c:pt>
              </c:strCache>
            </c:strRef>
          </c:cat>
          <c:val>
            <c:numRef>
              <c:f>Size!$B$3:$H$3</c:f>
              <c:numCache>
                <c:formatCode>General</c:formatCode>
                <c:ptCount val="7"/>
                <c:pt idx="0">
                  <c:v>18</c:v>
                </c:pt>
                <c:pt idx="1">
                  <c:v>8</c:v>
                </c:pt>
                <c:pt idx="2">
                  <c:v>7</c:v>
                </c:pt>
                <c:pt idx="3">
                  <c:v>11</c:v>
                </c:pt>
                <c:pt idx="4">
                  <c:v>-1</c:v>
                </c:pt>
                <c:pt idx="5">
                  <c:v>0</c:v>
                </c:pt>
                <c:pt idx="6">
                  <c:v>-8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675840"/>
        <c:axId val="198681728"/>
      </c:barChart>
      <c:catAx>
        <c:axId val="198675840"/>
        <c:scaling>
          <c:orientation val="minMax"/>
        </c:scaling>
        <c:delete val="0"/>
        <c:axPos val="l"/>
        <c:majorTickMark val="out"/>
        <c:minorTickMark val="none"/>
        <c:tickLblPos val="nextTo"/>
        <c:crossAx val="198681728"/>
        <c:crosses val="autoZero"/>
        <c:auto val="1"/>
        <c:lblAlgn val="ctr"/>
        <c:lblOffset val="100"/>
        <c:noMultiLvlLbl val="0"/>
      </c:catAx>
      <c:valAx>
        <c:axId val="198681728"/>
        <c:scaling>
          <c:orientation val="minMax"/>
          <c:max val="20"/>
          <c:min val="-2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986758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Size!$A$18</c:f>
              <c:strCache>
                <c:ptCount val="1"/>
                <c:pt idx="0">
                  <c:v>Up to 100 students</c:v>
                </c:pt>
              </c:strCache>
            </c:strRef>
          </c:tx>
          <c:invertIfNegative val="0"/>
          <c:cat>
            <c:strRef>
              <c:f>Size!$B$1:$H$1</c:f>
              <c:strCache>
                <c:ptCount val="7"/>
                <c:pt idx="0">
                  <c:v>More than 10% higher</c:v>
                </c:pt>
                <c:pt idx="1">
                  <c:v>6-10% higher</c:v>
                </c:pt>
                <c:pt idx="2">
                  <c:v>0-5% higher</c:v>
                </c:pt>
                <c:pt idx="3">
                  <c:v>About the same</c:v>
                </c:pt>
                <c:pt idx="4">
                  <c:v>0-5% lower</c:v>
                </c:pt>
                <c:pt idx="5">
                  <c:v>6-10% lower</c:v>
                </c:pt>
                <c:pt idx="6">
                  <c:v>More than 10% lower</c:v>
                </c:pt>
              </c:strCache>
            </c:strRef>
          </c:cat>
          <c:val>
            <c:numRef>
              <c:f>Size!$B$18:$H$18</c:f>
              <c:numCache>
                <c:formatCode>General</c:formatCode>
                <c:ptCount val="7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17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</c:numCache>
            </c:numRef>
          </c:val>
        </c:ser>
        <c:ser>
          <c:idx val="1"/>
          <c:order val="1"/>
          <c:tx>
            <c:strRef>
              <c:f>Size!$A$19</c:f>
              <c:strCache>
                <c:ptCount val="1"/>
                <c:pt idx="0">
                  <c:v>Over 100 students</c:v>
                </c:pt>
              </c:strCache>
            </c:strRef>
          </c:tx>
          <c:invertIfNegative val="0"/>
          <c:cat>
            <c:strRef>
              <c:f>Size!$B$1:$H$1</c:f>
              <c:strCache>
                <c:ptCount val="7"/>
                <c:pt idx="0">
                  <c:v>More than 10% higher</c:v>
                </c:pt>
                <c:pt idx="1">
                  <c:v>6-10% higher</c:v>
                </c:pt>
                <c:pt idx="2">
                  <c:v>0-5% higher</c:v>
                </c:pt>
                <c:pt idx="3">
                  <c:v>About the same</c:v>
                </c:pt>
                <c:pt idx="4">
                  <c:v>0-5% lower</c:v>
                </c:pt>
                <c:pt idx="5">
                  <c:v>6-10% lower</c:v>
                </c:pt>
                <c:pt idx="6">
                  <c:v>More than 10% lower</c:v>
                </c:pt>
              </c:strCache>
            </c:strRef>
          </c:cat>
          <c:val>
            <c:numRef>
              <c:f>Size!$B$19:$H$19</c:f>
              <c:numCache>
                <c:formatCode>General</c:formatCode>
                <c:ptCount val="7"/>
                <c:pt idx="0">
                  <c:v>12</c:v>
                </c:pt>
                <c:pt idx="1">
                  <c:v>7</c:v>
                </c:pt>
                <c:pt idx="2">
                  <c:v>7</c:v>
                </c:pt>
                <c:pt idx="3">
                  <c:v>22</c:v>
                </c:pt>
                <c:pt idx="4">
                  <c:v>-1</c:v>
                </c:pt>
                <c:pt idx="5">
                  <c:v>-2</c:v>
                </c:pt>
                <c:pt idx="6">
                  <c:v>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165888"/>
        <c:axId val="204167808"/>
      </c:barChart>
      <c:catAx>
        <c:axId val="204165888"/>
        <c:scaling>
          <c:orientation val="minMax"/>
        </c:scaling>
        <c:delete val="0"/>
        <c:axPos val="l"/>
        <c:majorTickMark val="out"/>
        <c:minorTickMark val="none"/>
        <c:tickLblPos val="nextTo"/>
        <c:crossAx val="204167808"/>
        <c:crosses val="autoZero"/>
        <c:auto val="1"/>
        <c:lblAlgn val="ctr"/>
        <c:lblOffset val="100"/>
        <c:noMultiLvlLbl val="0"/>
      </c:catAx>
      <c:valAx>
        <c:axId val="204167808"/>
        <c:scaling>
          <c:orientation val="minMax"/>
          <c:max val="20"/>
          <c:min val="-2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041658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Size!$A$33</c:f>
              <c:strCache>
                <c:ptCount val="1"/>
                <c:pt idx="0">
                  <c:v>Up to 60 students</c:v>
                </c:pt>
              </c:strCache>
            </c:strRef>
          </c:tx>
          <c:invertIfNegative val="0"/>
          <c:cat>
            <c:strRef>
              <c:f>Size!$B$1:$H$1</c:f>
              <c:strCache>
                <c:ptCount val="7"/>
                <c:pt idx="0">
                  <c:v>More than 10% higher</c:v>
                </c:pt>
                <c:pt idx="1">
                  <c:v>6-10% higher</c:v>
                </c:pt>
                <c:pt idx="2">
                  <c:v>0-5% higher</c:v>
                </c:pt>
                <c:pt idx="3">
                  <c:v>About the same</c:v>
                </c:pt>
                <c:pt idx="4">
                  <c:v>0-5% lower</c:v>
                </c:pt>
                <c:pt idx="5">
                  <c:v>6-10% lower</c:v>
                </c:pt>
                <c:pt idx="6">
                  <c:v>More than 10% lower</c:v>
                </c:pt>
              </c:strCache>
            </c:strRef>
          </c:cat>
          <c:val>
            <c:numRef>
              <c:f>Size!$B$33:$H$33</c:f>
              <c:numCache>
                <c:formatCode>General</c:formatCode>
                <c:ptCount val="7"/>
                <c:pt idx="0">
                  <c:v>6</c:v>
                </c:pt>
                <c:pt idx="1">
                  <c:v>1</c:v>
                </c:pt>
                <c:pt idx="2">
                  <c:v>7</c:v>
                </c:pt>
                <c:pt idx="3">
                  <c:v>30</c:v>
                </c:pt>
                <c:pt idx="4">
                  <c:v>-1</c:v>
                </c:pt>
                <c:pt idx="6">
                  <c:v>-8</c:v>
                </c:pt>
              </c:numCache>
            </c:numRef>
          </c:val>
        </c:ser>
        <c:ser>
          <c:idx val="1"/>
          <c:order val="1"/>
          <c:tx>
            <c:strRef>
              <c:f>Size!$A$34</c:f>
              <c:strCache>
                <c:ptCount val="1"/>
                <c:pt idx="0">
                  <c:v>Over 60 students</c:v>
                </c:pt>
              </c:strCache>
            </c:strRef>
          </c:tx>
          <c:invertIfNegative val="0"/>
          <c:cat>
            <c:strRef>
              <c:f>Size!$B$1:$H$1</c:f>
              <c:strCache>
                <c:ptCount val="7"/>
                <c:pt idx="0">
                  <c:v>More than 10% higher</c:v>
                </c:pt>
                <c:pt idx="1">
                  <c:v>6-10% higher</c:v>
                </c:pt>
                <c:pt idx="2">
                  <c:v>0-5% higher</c:v>
                </c:pt>
                <c:pt idx="3">
                  <c:v>About the same</c:v>
                </c:pt>
                <c:pt idx="4">
                  <c:v>0-5% lower</c:v>
                </c:pt>
                <c:pt idx="5">
                  <c:v>6-10% lower</c:v>
                </c:pt>
                <c:pt idx="6">
                  <c:v>More than 10% lower</c:v>
                </c:pt>
              </c:strCache>
            </c:strRef>
          </c:cat>
          <c:val>
            <c:numRef>
              <c:f>Size!$B$34:$H$34</c:f>
              <c:numCache>
                <c:formatCode>General</c:formatCode>
                <c:ptCount val="7"/>
                <c:pt idx="0">
                  <c:v>6</c:v>
                </c:pt>
                <c:pt idx="1">
                  <c:v>3</c:v>
                </c:pt>
                <c:pt idx="2">
                  <c:v>3</c:v>
                </c:pt>
                <c:pt idx="3">
                  <c:v>13</c:v>
                </c:pt>
                <c:pt idx="4">
                  <c:v>-2</c:v>
                </c:pt>
                <c:pt idx="5">
                  <c:v>0</c:v>
                </c:pt>
                <c:pt idx="6">
                  <c:v>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1637888"/>
        <c:axId val="201639424"/>
      </c:barChart>
      <c:catAx>
        <c:axId val="201637888"/>
        <c:scaling>
          <c:orientation val="minMax"/>
        </c:scaling>
        <c:delete val="0"/>
        <c:axPos val="l"/>
        <c:majorTickMark val="out"/>
        <c:minorTickMark val="none"/>
        <c:tickLblPos val="nextTo"/>
        <c:crossAx val="201639424"/>
        <c:crosses val="autoZero"/>
        <c:auto val="1"/>
        <c:lblAlgn val="ctr"/>
        <c:lblOffset val="100"/>
        <c:noMultiLvlLbl val="0"/>
      </c:catAx>
      <c:valAx>
        <c:axId val="201639424"/>
        <c:scaling>
          <c:orientation val="minMax"/>
          <c:max val="20"/>
          <c:min val="-2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016378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Size!$A$48</c:f>
              <c:strCache>
                <c:ptCount val="1"/>
                <c:pt idx="0">
                  <c:v>Up to 60</c:v>
                </c:pt>
              </c:strCache>
            </c:strRef>
          </c:tx>
          <c:invertIfNegative val="0"/>
          <c:cat>
            <c:strRef>
              <c:f>Size!$B$1:$H$1</c:f>
              <c:strCache>
                <c:ptCount val="7"/>
                <c:pt idx="0">
                  <c:v>More than 10% higher</c:v>
                </c:pt>
                <c:pt idx="1">
                  <c:v>6-10% higher</c:v>
                </c:pt>
                <c:pt idx="2">
                  <c:v>0-5% higher</c:v>
                </c:pt>
                <c:pt idx="3">
                  <c:v>About the same</c:v>
                </c:pt>
                <c:pt idx="4">
                  <c:v>0-5% lower</c:v>
                </c:pt>
                <c:pt idx="5">
                  <c:v>6-10% lower</c:v>
                </c:pt>
                <c:pt idx="6">
                  <c:v>More than 10% lower</c:v>
                </c:pt>
              </c:strCache>
            </c:strRef>
          </c:cat>
          <c:val>
            <c:numRef>
              <c:f>Size!$B$48:$H$48</c:f>
              <c:numCache>
                <c:formatCode>General</c:formatCode>
                <c:ptCount val="7"/>
                <c:pt idx="0">
                  <c:v>7</c:v>
                </c:pt>
                <c:pt idx="1">
                  <c:v>1</c:v>
                </c:pt>
                <c:pt idx="2">
                  <c:v>4</c:v>
                </c:pt>
                <c:pt idx="3">
                  <c:v>29</c:v>
                </c:pt>
                <c:pt idx="4">
                  <c:v>1</c:v>
                </c:pt>
                <c:pt idx="5">
                  <c:v>-3</c:v>
                </c:pt>
                <c:pt idx="6">
                  <c:v>-9</c:v>
                </c:pt>
              </c:numCache>
            </c:numRef>
          </c:val>
        </c:ser>
        <c:ser>
          <c:idx val="1"/>
          <c:order val="1"/>
          <c:tx>
            <c:strRef>
              <c:f>Size!$A$49</c:f>
              <c:strCache>
                <c:ptCount val="1"/>
                <c:pt idx="0">
                  <c:v>Over 60</c:v>
                </c:pt>
              </c:strCache>
            </c:strRef>
          </c:tx>
          <c:invertIfNegative val="0"/>
          <c:cat>
            <c:strRef>
              <c:f>Size!$B$1:$H$1</c:f>
              <c:strCache>
                <c:ptCount val="7"/>
                <c:pt idx="0">
                  <c:v>More than 10% higher</c:v>
                </c:pt>
                <c:pt idx="1">
                  <c:v>6-10% higher</c:v>
                </c:pt>
                <c:pt idx="2">
                  <c:v>0-5% higher</c:v>
                </c:pt>
                <c:pt idx="3">
                  <c:v>About the same</c:v>
                </c:pt>
                <c:pt idx="4">
                  <c:v>0-5% lower</c:v>
                </c:pt>
                <c:pt idx="5">
                  <c:v>6-10% lower</c:v>
                </c:pt>
                <c:pt idx="6">
                  <c:v>More than 10% lower</c:v>
                </c:pt>
              </c:strCache>
            </c:strRef>
          </c:cat>
          <c:val>
            <c:numRef>
              <c:f>Size!$B$49:$H$49</c:f>
              <c:numCache>
                <c:formatCode>General</c:formatCode>
                <c:ptCount val="7"/>
                <c:pt idx="0">
                  <c:v>7</c:v>
                </c:pt>
                <c:pt idx="1">
                  <c:v>3</c:v>
                </c:pt>
                <c:pt idx="2">
                  <c:v>8</c:v>
                </c:pt>
                <c:pt idx="3">
                  <c:v>6</c:v>
                </c:pt>
                <c:pt idx="4">
                  <c:v>0</c:v>
                </c:pt>
                <c:pt idx="5">
                  <c:v>-1</c:v>
                </c:pt>
                <c:pt idx="6">
                  <c:v>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822144"/>
        <c:axId val="297193472"/>
      </c:barChart>
      <c:catAx>
        <c:axId val="200822144"/>
        <c:scaling>
          <c:orientation val="minMax"/>
        </c:scaling>
        <c:delete val="0"/>
        <c:axPos val="l"/>
        <c:majorTickMark val="out"/>
        <c:minorTickMark val="none"/>
        <c:tickLblPos val="nextTo"/>
        <c:crossAx val="297193472"/>
        <c:crosses val="autoZero"/>
        <c:auto val="1"/>
        <c:lblAlgn val="ctr"/>
        <c:lblOffset val="100"/>
        <c:noMultiLvlLbl val="0"/>
      </c:catAx>
      <c:valAx>
        <c:axId val="297193472"/>
        <c:scaling>
          <c:orientation val="minMax"/>
          <c:max val="30"/>
          <c:min val="-3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008221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729221347331587E-2"/>
          <c:y val="5.0925925925925923E-2"/>
          <c:w val="0.73055400333022891"/>
          <c:h val="0.80428868999635561"/>
        </c:manualLayout>
      </c:layout>
      <c:pieChart>
        <c:varyColors val="1"/>
        <c:ser>
          <c:idx val="0"/>
          <c:order val="0"/>
          <c:explosion val="15"/>
          <c:dPt>
            <c:idx val="3"/>
            <c:bubble3D val="0"/>
            <c:explosion val="4"/>
          </c:dPt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'Mission Group mix'!$A$1:$A$5</c:f>
              <c:strCache>
                <c:ptCount val="5"/>
                <c:pt idx="0">
                  <c:v>1994 Group</c:v>
                </c:pt>
                <c:pt idx="1">
                  <c:v>Million+</c:v>
                </c:pt>
                <c:pt idx="2">
                  <c:v>Not in a Mission Group</c:v>
                </c:pt>
                <c:pt idx="3">
                  <c:v>Russell Group</c:v>
                </c:pt>
                <c:pt idx="4">
                  <c:v>University Alliance</c:v>
                </c:pt>
              </c:strCache>
            </c:strRef>
          </c:cat>
          <c:val>
            <c:numRef>
              <c:f>'Mission Group mix'!$B$1:$B$5</c:f>
              <c:numCache>
                <c:formatCode>General</c:formatCode>
                <c:ptCount val="5"/>
                <c:pt idx="0">
                  <c:v>7</c:v>
                </c:pt>
                <c:pt idx="1">
                  <c:v>4</c:v>
                </c:pt>
                <c:pt idx="2">
                  <c:v>16</c:v>
                </c:pt>
                <c:pt idx="3">
                  <c:v>44</c:v>
                </c:pt>
                <c:pt idx="4">
                  <c:v>15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'Discipline mix'!$A$3</c:f>
              <c:strCache>
                <c:ptCount val="1"/>
                <c:pt idx="0">
                  <c:v>All other</c:v>
                </c:pt>
              </c:strCache>
            </c:strRef>
          </c:tx>
          <c:invertIfNegative val="0"/>
          <c:cat>
            <c:strRef>
              <c:f>'Discipline mix'!$B$2:$I$2</c:f>
              <c:strCache>
                <c:ptCount val="8"/>
                <c:pt idx="0">
                  <c:v>Chemical engineering</c:v>
                </c:pt>
                <c:pt idx="1">
                  <c:v>Civil engineering</c:v>
                </c:pt>
                <c:pt idx="2">
                  <c:v>Electrical, electronic &amp; computer engineering</c:v>
                </c:pt>
                <c:pt idx="3">
                  <c:v>General engineering</c:v>
                </c:pt>
                <c:pt idx="4">
                  <c:v>Mechanical, aero &amp; production engineering</c:v>
                </c:pt>
                <c:pt idx="5">
                  <c:v>Mineral, metallurgy &amp; materials engineering</c:v>
                </c:pt>
                <c:pt idx="6">
                  <c:v>Software engineering</c:v>
                </c:pt>
                <c:pt idx="7">
                  <c:v>Other/combined</c:v>
                </c:pt>
              </c:strCache>
            </c:strRef>
          </c:cat>
          <c:val>
            <c:numRef>
              <c:f>'Discipline mix'!$B$3:$I$3</c:f>
              <c:numCache>
                <c:formatCode>General</c:formatCode>
                <c:ptCount val="8"/>
                <c:pt idx="0">
                  <c:v>3</c:v>
                </c:pt>
                <c:pt idx="1">
                  <c:v>11</c:v>
                </c:pt>
                <c:pt idx="2">
                  <c:v>10</c:v>
                </c:pt>
                <c:pt idx="3">
                  <c:v>2</c:v>
                </c:pt>
                <c:pt idx="4">
                  <c:v>11</c:v>
                </c:pt>
                <c:pt idx="5">
                  <c:v>0</c:v>
                </c:pt>
                <c:pt idx="6">
                  <c:v>1</c:v>
                </c:pt>
                <c:pt idx="7">
                  <c:v>4</c:v>
                </c:pt>
              </c:numCache>
            </c:numRef>
          </c:val>
        </c:ser>
        <c:ser>
          <c:idx val="1"/>
          <c:order val="1"/>
          <c:tx>
            <c:strRef>
              <c:f>'Discipline mix'!$A$4</c:f>
              <c:strCache>
                <c:ptCount val="1"/>
                <c:pt idx="0">
                  <c:v>Russell Group</c:v>
                </c:pt>
              </c:strCache>
            </c:strRef>
          </c:tx>
          <c:invertIfNegative val="0"/>
          <c:cat>
            <c:strRef>
              <c:f>'Discipline mix'!$B$2:$I$2</c:f>
              <c:strCache>
                <c:ptCount val="8"/>
                <c:pt idx="0">
                  <c:v>Chemical engineering</c:v>
                </c:pt>
                <c:pt idx="1">
                  <c:v>Civil engineering</c:v>
                </c:pt>
                <c:pt idx="2">
                  <c:v>Electrical, electronic &amp; computer engineering</c:v>
                </c:pt>
                <c:pt idx="3">
                  <c:v>General engineering</c:v>
                </c:pt>
                <c:pt idx="4">
                  <c:v>Mechanical, aero &amp; production engineering</c:v>
                </c:pt>
                <c:pt idx="5">
                  <c:v>Mineral, metallurgy &amp; materials engineering</c:v>
                </c:pt>
                <c:pt idx="6">
                  <c:v>Software engineering</c:v>
                </c:pt>
                <c:pt idx="7">
                  <c:v>Other/combined</c:v>
                </c:pt>
              </c:strCache>
            </c:strRef>
          </c:cat>
          <c:val>
            <c:numRef>
              <c:f>'Discipline mix'!$B$4:$I$4</c:f>
              <c:numCache>
                <c:formatCode>General</c:formatCode>
                <c:ptCount val="8"/>
                <c:pt idx="0">
                  <c:v>5</c:v>
                </c:pt>
                <c:pt idx="1">
                  <c:v>4</c:v>
                </c:pt>
                <c:pt idx="2">
                  <c:v>7</c:v>
                </c:pt>
                <c:pt idx="3">
                  <c:v>7</c:v>
                </c:pt>
                <c:pt idx="4">
                  <c:v>12</c:v>
                </c:pt>
                <c:pt idx="5">
                  <c:v>1</c:v>
                </c:pt>
                <c:pt idx="7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9906048"/>
        <c:axId val="199907584"/>
      </c:barChart>
      <c:catAx>
        <c:axId val="199906048"/>
        <c:scaling>
          <c:orientation val="minMax"/>
        </c:scaling>
        <c:delete val="0"/>
        <c:axPos val="l"/>
        <c:majorTickMark val="out"/>
        <c:minorTickMark val="none"/>
        <c:tickLblPos val="nextTo"/>
        <c:crossAx val="199907584"/>
        <c:crosses val="autoZero"/>
        <c:auto val="1"/>
        <c:lblAlgn val="ctr"/>
        <c:lblOffset val="100"/>
        <c:noMultiLvlLbl val="0"/>
      </c:catAx>
      <c:valAx>
        <c:axId val="199907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9990604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'Regional mix'!$A$3:$A$10</c:f>
              <c:strCache>
                <c:ptCount val="8"/>
                <c:pt idx="0">
                  <c:v>England-Midlands</c:v>
                </c:pt>
                <c:pt idx="1">
                  <c:v>North East England</c:v>
                </c:pt>
                <c:pt idx="2">
                  <c:v>North West England</c:v>
                </c:pt>
                <c:pt idx="3">
                  <c:v>Northern Ireland</c:v>
                </c:pt>
                <c:pt idx="4">
                  <c:v>Scotland</c:v>
                </c:pt>
                <c:pt idx="5">
                  <c:v>South East England</c:v>
                </c:pt>
                <c:pt idx="6">
                  <c:v>South West England</c:v>
                </c:pt>
                <c:pt idx="7">
                  <c:v>Wales</c:v>
                </c:pt>
              </c:strCache>
            </c:strRef>
          </c:cat>
          <c:val>
            <c:numRef>
              <c:f>'Regional mix'!$B$3:$B$10</c:f>
              <c:numCache>
                <c:formatCode>General</c:formatCode>
                <c:ptCount val="8"/>
                <c:pt idx="0">
                  <c:v>20</c:v>
                </c:pt>
                <c:pt idx="1">
                  <c:v>16</c:v>
                </c:pt>
                <c:pt idx="2">
                  <c:v>5</c:v>
                </c:pt>
                <c:pt idx="3">
                  <c:v>3</c:v>
                </c:pt>
                <c:pt idx="4">
                  <c:v>7</c:v>
                </c:pt>
                <c:pt idx="5">
                  <c:v>19</c:v>
                </c:pt>
                <c:pt idx="6">
                  <c:v>11</c:v>
                </c:pt>
                <c:pt idx="7">
                  <c:v>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Russell Group</a:t>
            </a:r>
          </a:p>
        </c:rich>
      </c:tx>
      <c:layout/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Summary!$A$16</c:f>
              <c:strCache>
                <c:ptCount val="1"/>
                <c:pt idx="0">
                  <c:v>About the same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Summary!$B$4:$E$4</c:f>
              <c:strCache>
                <c:ptCount val="4"/>
                <c:pt idx="0">
                  <c:v>HEU UG</c:v>
                </c:pt>
                <c:pt idx="1">
                  <c:v>Non EU UG</c:v>
                </c:pt>
                <c:pt idx="2">
                  <c:v>HEU PGT</c:v>
                </c:pt>
                <c:pt idx="3">
                  <c:v>Non EU PGT</c:v>
                </c:pt>
              </c:strCache>
            </c:strRef>
          </c:cat>
          <c:val>
            <c:numRef>
              <c:f>Summary!$B$16:$E$16</c:f>
              <c:numCache>
                <c:formatCode>General</c:formatCode>
                <c:ptCount val="4"/>
                <c:pt idx="0">
                  <c:v>5</c:v>
                </c:pt>
                <c:pt idx="1">
                  <c:v>11</c:v>
                </c:pt>
                <c:pt idx="2">
                  <c:v>17</c:v>
                </c:pt>
                <c:pt idx="3">
                  <c:v>10</c:v>
                </c:pt>
              </c:numCache>
            </c:numRef>
          </c:val>
        </c:ser>
        <c:ser>
          <c:idx val="2"/>
          <c:order val="1"/>
          <c:tx>
            <c:strRef>
              <c:f>Summary!$A$17</c:f>
              <c:strCache>
                <c:ptCount val="1"/>
                <c:pt idx="0">
                  <c:v>Lower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Summary!$B$4:$E$4</c:f>
              <c:strCache>
                <c:ptCount val="4"/>
                <c:pt idx="0">
                  <c:v>HEU UG</c:v>
                </c:pt>
                <c:pt idx="1">
                  <c:v>Non EU UG</c:v>
                </c:pt>
                <c:pt idx="2">
                  <c:v>HEU PGT</c:v>
                </c:pt>
                <c:pt idx="3">
                  <c:v>Non EU PGT</c:v>
                </c:pt>
              </c:strCache>
            </c:strRef>
          </c:cat>
          <c:val>
            <c:numRef>
              <c:f>Summary!$B$17:$E$17</c:f>
              <c:numCache>
                <c:formatCode>General</c:formatCode>
                <c:ptCount val="4"/>
                <c:pt idx="0">
                  <c:v>-12</c:v>
                </c:pt>
                <c:pt idx="1">
                  <c:v>-9</c:v>
                </c:pt>
                <c:pt idx="2">
                  <c:v>-6</c:v>
                </c:pt>
                <c:pt idx="3">
                  <c:v>-9</c:v>
                </c:pt>
              </c:numCache>
            </c:numRef>
          </c:val>
        </c:ser>
        <c:ser>
          <c:idx val="1"/>
          <c:order val="2"/>
          <c:tx>
            <c:strRef>
              <c:f>Summary!$A$15</c:f>
              <c:strCache>
                <c:ptCount val="1"/>
                <c:pt idx="0">
                  <c:v>Higher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Summary!$B$4:$E$4</c:f>
              <c:strCache>
                <c:ptCount val="4"/>
                <c:pt idx="0">
                  <c:v>HEU UG</c:v>
                </c:pt>
                <c:pt idx="1">
                  <c:v>Non EU UG</c:v>
                </c:pt>
                <c:pt idx="2">
                  <c:v>HEU PGT</c:v>
                </c:pt>
                <c:pt idx="3">
                  <c:v>Non EU PGT</c:v>
                </c:pt>
              </c:strCache>
            </c:strRef>
          </c:cat>
          <c:val>
            <c:numRef>
              <c:f>Summary!$B$15:$E$15</c:f>
              <c:numCache>
                <c:formatCode>General</c:formatCode>
                <c:ptCount val="4"/>
                <c:pt idx="0">
                  <c:v>25</c:v>
                </c:pt>
                <c:pt idx="1">
                  <c:v>22</c:v>
                </c:pt>
                <c:pt idx="2">
                  <c:v>19</c:v>
                </c:pt>
                <c:pt idx="3">
                  <c:v>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5357312"/>
        <c:axId val="195821952"/>
      </c:barChart>
      <c:catAx>
        <c:axId val="195357312"/>
        <c:scaling>
          <c:orientation val="minMax"/>
        </c:scaling>
        <c:delete val="0"/>
        <c:axPos val="l"/>
        <c:majorTickMark val="out"/>
        <c:minorTickMark val="none"/>
        <c:tickLblPos val="nextTo"/>
        <c:crossAx val="195821952"/>
        <c:crosses val="autoZero"/>
        <c:auto val="1"/>
        <c:lblAlgn val="ctr"/>
        <c:lblOffset val="100"/>
        <c:noMultiLvlLbl val="0"/>
      </c:catAx>
      <c:valAx>
        <c:axId val="195821952"/>
        <c:scaling>
          <c:orientation val="minMax"/>
          <c:min val="-4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95357312"/>
        <c:crosses val="autoZero"/>
        <c:crossBetween val="between"/>
        <c:majorUnit val="10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All others</a:t>
            </a:r>
          </a:p>
        </c:rich>
      </c:tx>
      <c:layout/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Summary!$A$22</c:f>
              <c:strCache>
                <c:ptCount val="1"/>
                <c:pt idx="0">
                  <c:v>About the same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Summary!$B$4:$E$4</c:f>
              <c:strCache>
                <c:ptCount val="4"/>
                <c:pt idx="0">
                  <c:v>HEU UG</c:v>
                </c:pt>
                <c:pt idx="1">
                  <c:v>Non EU UG</c:v>
                </c:pt>
                <c:pt idx="2">
                  <c:v>HEU PGT</c:v>
                </c:pt>
                <c:pt idx="3">
                  <c:v>Non EU PGT</c:v>
                </c:pt>
              </c:strCache>
            </c:strRef>
          </c:cat>
          <c:val>
            <c:numRef>
              <c:f>Summary!$B$22:$E$22</c:f>
              <c:numCache>
                <c:formatCode>General</c:formatCode>
                <c:ptCount val="4"/>
                <c:pt idx="0">
                  <c:v>12</c:v>
                </c:pt>
                <c:pt idx="1">
                  <c:v>28</c:v>
                </c:pt>
                <c:pt idx="2">
                  <c:v>26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Summary!$A$21</c:f>
              <c:strCache>
                <c:ptCount val="1"/>
                <c:pt idx="0">
                  <c:v>Higher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Summary!$B$4:$E$4</c:f>
              <c:strCache>
                <c:ptCount val="4"/>
                <c:pt idx="0">
                  <c:v>HEU UG</c:v>
                </c:pt>
                <c:pt idx="1">
                  <c:v>Non EU UG</c:v>
                </c:pt>
                <c:pt idx="2">
                  <c:v>HEU PGT</c:v>
                </c:pt>
                <c:pt idx="3">
                  <c:v>Non EU PGT</c:v>
                </c:pt>
              </c:strCache>
            </c:strRef>
          </c:cat>
          <c:val>
            <c:numRef>
              <c:f>Summary!$B$21:$E$21</c:f>
              <c:numCache>
                <c:formatCode>General</c:formatCode>
                <c:ptCount val="4"/>
                <c:pt idx="0">
                  <c:v>21</c:v>
                </c:pt>
                <c:pt idx="1">
                  <c:v>11</c:v>
                </c:pt>
                <c:pt idx="2">
                  <c:v>7</c:v>
                </c:pt>
                <c:pt idx="3">
                  <c:v>7</c:v>
                </c:pt>
              </c:numCache>
            </c:numRef>
          </c:val>
        </c:ser>
        <c:ser>
          <c:idx val="2"/>
          <c:order val="2"/>
          <c:tx>
            <c:strRef>
              <c:f>Summary!$A$23</c:f>
              <c:strCache>
                <c:ptCount val="1"/>
                <c:pt idx="0">
                  <c:v>Lower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Summary!$B$4:$E$4</c:f>
              <c:strCache>
                <c:ptCount val="4"/>
                <c:pt idx="0">
                  <c:v>HEU UG</c:v>
                </c:pt>
                <c:pt idx="1">
                  <c:v>Non EU UG</c:v>
                </c:pt>
                <c:pt idx="2">
                  <c:v>HEU PGT</c:v>
                </c:pt>
                <c:pt idx="3">
                  <c:v>Non EU PGT</c:v>
                </c:pt>
              </c:strCache>
            </c:strRef>
          </c:cat>
          <c:val>
            <c:numRef>
              <c:f>Summary!$B$23:$E$23</c:f>
              <c:numCache>
                <c:formatCode>General</c:formatCode>
                <c:ptCount val="4"/>
                <c:pt idx="0">
                  <c:v>-7</c:v>
                </c:pt>
                <c:pt idx="1">
                  <c:v>-3</c:v>
                </c:pt>
                <c:pt idx="2">
                  <c:v>-8</c:v>
                </c:pt>
                <c:pt idx="3">
                  <c:v>-9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5859968"/>
        <c:axId val="195861504"/>
      </c:barChart>
      <c:catAx>
        <c:axId val="195859968"/>
        <c:scaling>
          <c:orientation val="minMax"/>
        </c:scaling>
        <c:delete val="0"/>
        <c:axPos val="l"/>
        <c:majorTickMark val="out"/>
        <c:minorTickMark val="none"/>
        <c:tickLblPos val="nextTo"/>
        <c:crossAx val="195861504"/>
        <c:crosses val="autoZero"/>
        <c:auto val="1"/>
        <c:lblAlgn val="ctr"/>
        <c:lblOffset val="100"/>
        <c:noMultiLvlLbl val="0"/>
      </c:catAx>
      <c:valAx>
        <c:axId val="195861504"/>
        <c:scaling>
          <c:orientation val="minMax"/>
          <c:max val="40"/>
          <c:min val="-4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95859968"/>
        <c:crosses val="autoZero"/>
        <c:crossBetween val="between"/>
        <c:majorUnit val="10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'By discipline UG'!$A$2</c:f>
              <c:strCache>
                <c:ptCount val="1"/>
                <c:pt idx="0">
                  <c:v>Chemical engineering</c:v>
                </c:pt>
              </c:strCache>
            </c:strRef>
          </c:tx>
          <c:invertIfNegative val="0"/>
          <c:cat>
            <c:strRef>
              <c:f>'By discipline UG'!$B$1:$H$1</c:f>
              <c:strCache>
                <c:ptCount val="7"/>
                <c:pt idx="0">
                  <c:v>More than 10% higher</c:v>
                </c:pt>
                <c:pt idx="1">
                  <c:v>6-10% higher</c:v>
                </c:pt>
                <c:pt idx="2">
                  <c:v>0-5% higher</c:v>
                </c:pt>
                <c:pt idx="3">
                  <c:v>About the same</c:v>
                </c:pt>
                <c:pt idx="4">
                  <c:v>0-5% lower</c:v>
                </c:pt>
                <c:pt idx="5">
                  <c:v>6-10% lower</c:v>
                </c:pt>
                <c:pt idx="6">
                  <c:v>More than 10% lower</c:v>
                </c:pt>
              </c:strCache>
            </c:strRef>
          </c:cat>
          <c:val>
            <c:numRef>
              <c:f>'By discipline UG'!$B$2:$H$2</c:f>
              <c:numCache>
                <c:formatCode>General</c:formatCode>
                <c:ptCount val="7"/>
                <c:pt idx="0">
                  <c:v>6</c:v>
                </c:pt>
                <c:pt idx="1">
                  <c:v>2</c:v>
                </c:pt>
              </c:numCache>
            </c:numRef>
          </c:val>
        </c:ser>
        <c:ser>
          <c:idx val="1"/>
          <c:order val="1"/>
          <c:tx>
            <c:strRef>
              <c:f>'By discipline UG'!$A$3</c:f>
              <c:strCache>
                <c:ptCount val="1"/>
                <c:pt idx="0">
                  <c:v>Civil engineering</c:v>
                </c:pt>
              </c:strCache>
            </c:strRef>
          </c:tx>
          <c:invertIfNegative val="0"/>
          <c:cat>
            <c:strRef>
              <c:f>'By discipline UG'!$B$1:$H$1</c:f>
              <c:strCache>
                <c:ptCount val="7"/>
                <c:pt idx="0">
                  <c:v>More than 10% higher</c:v>
                </c:pt>
                <c:pt idx="1">
                  <c:v>6-10% higher</c:v>
                </c:pt>
                <c:pt idx="2">
                  <c:v>0-5% higher</c:v>
                </c:pt>
                <c:pt idx="3">
                  <c:v>About the same</c:v>
                </c:pt>
                <c:pt idx="4">
                  <c:v>0-5% lower</c:v>
                </c:pt>
                <c:pt idx="5">
                  <c:v>6-10% lower</c:v>
                </c:pt>
                <c:pt idx="6">
                  <c:v>More than 10% lower</c:v>
                </c:pt>
              </c:strCache>
            </c:strRef>
          </c:cat>
          <c:val>
            <c:numRef>
              <c:f>'By discipline UG'!$B$3:$H$3</c:f>
              <c:numCache>
                <c:formatCode>General</c:formatCode>
                <c:ptCount val="7"/>
                <c:pt idx="0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-2</c:v>
                </c:pt>
                <c:pt idx="5">
                  <c:v>-1</c:v>
                </c:pt>
                <c:pt idx="6">
                  <c:v>-3</c:v>
                </c:pt>
              </c:numCache>
            </c:numRef>
          </c:val>
        </c:ser>
        <c:ser>
          <c:idx val="2"/>
          <c:order val="2"/>
          <c:tx>
            <c:strRef>
              <c:f>'By discipline UG'!$A$4</c:f>
              <c:strCache>
                <c:ptCount val="1"/>
                <c:pt idx="0">
                  <c:v>Electrical, electronic &amp; computer engineering</c:v>
                </c:pt>
              </c:strCache>
            </c:strRef>
          </c:tx>
          <c:invertIfNegative val="0"/>
          <c:cat>
            <c:strRef>
              <c:f>'By discipline UG'!$B$1:$H$1</c:f>
              <c:strCache>
                <c:ptCount val="7"/>
                <c:pt idx="0">
                  <c:v>More than 10% higher</c:v>
                </c:pt>
                <c:pt idx="1">
                  <c:v>6-10% higher</c:v>
                </c:pt>
                <c:pt idx="2">
                  <c:v>0-5% higher</c:v>
                </c:pt>
                <c:pt idx="3">
                  <c:v>About the same</c:v>
                </c:pt>
                <c:pt idx="4">
                  <c:v>0-5% lower</c:v>
                </c:pt>
                <c:pt idx="5">
                  <c:v>6-10% lower</c:v>
                </c:pt>
                <c:pt idx="6">
                  <c:v>More than 10% lower</c:v>
                </c:pt>
              </c:strCache>
            </c:strRef>
          </c:cat>
          <c:val>
            <c:numRef>
              <c:f>'By discipline UG'!$B$4:$H$4</c:f>
              <c:numCache>
                <c:formatCode>General</c:formatCode>
                <c:ptCount val="7"/>
                <c:pt idx="0">
                  <c:v>4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5">
                  <c:v>-2</c:v>
                </c:pt>
                <c:pt idx="6">
                  <c:v>-4</c:v>
                </c:pt>
              </c:numCache>
            </c:numRef>
          </c:val>
        </c:ser>
        <c:ser>
          <c:idx val="3"/>
          <c:order val="3"/>
          <c:tx>
            <c:strRef>
              <c:f>'By discipline UG'!$A$5</c:f>
              <c:strCache>
                <c:ptCount val="1"/>
                <c:pt idx="0">
                  <c:v>General engineering</c:v>
                </c:pt>
              </c:strCache>
            </c:strRef>
          </c:tx>
          <c:invertIfNegative val="0"/>
          <c:cat>
            <c:strRef>
              <c:f>'By discipline UG'!$B$1:$H$1</c:f>
              <c:strCache>
                <c:ptCount val="7"/>
                <c:pt idx="0">
                  <c:v>More than 10% higher</c:v>
                </c:pt>
                <c:pt idx="1">
                  <c:v>6-10% higher</c:v>
                </c:pt>
                <c:pt idx="2">
                  <c:v>0-5% higher</c:v>
                </c:pt>
                <c:pt idx="3">
                  <c:v>About the same</c:v>
                </c:pt>
                <c:pt idx="4">
                  <c:v>0-5% lower</c:v>
                </c:pt>
                <c:pt idx="5">
                  <c:v>6-10% lower</c:v>
                </c:pt>
                <c:pt idx="6">
                  <c:v>More than 10% lower</c:v>
                </c:pt>
              </c:strCache>
            </c:strRef>
          </c:cat>
          <c:val>
            <c:numRef>
              <c:f>'By discipline UG'!$B$5:$H$5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-2</c:v>
                </c:pt>
                <c:pt idx="5">
                  <c:v>-1</c:v>
                </c:pt>
                <c:pt idx="6">
                  <c:v>-1</c:v>
                </c:pt>
              </c:numCache>
            </c:numRef>
          </c:val>
        </c:ser>
        <c:ser>
          <c:idx val="4"/>
          <c:order val="4"/>
          <c:tx>
            <c:strRef>
              <c:f>'By discipline UG'!$A$6</c:f>
              <c:strCache>
                <c:ptCount val="1"/>
                <c:pt idx="0">
                  <c:v>Mechanical, aero &amp; production engineering</c:v>
                </c:pt>
              </c:strCache>
            </c:strRef>
          </c:tx>
          <c:invertIfNegative val="0"/>
          <c:cat>
            <c:strRef>
              <c:f>'By discipline UG'!$B$1:$H$1</c:f>
              <c:strCache>
                <c:ptCount val="7"/>
                <c:pt idx="0">
                  <c:v>More than 10% higher</c:v>
                </c:pt>
                <c:pt idx="1">
                  <c:v>6-10% higher</c:v>
                </c:pt>
                <c:pt idx="2">
                  <c:v>0-5% higher</c:v>
                </c:pt>
                <c:pt idx="3">
                  <c:v>About the same</c:v>
                </c:pt>
                <c:pt idx="4">
                  <c:v>0-5% lower</c:v>
                </c:pt>
                <c:pt idx="5">
                  <c:v>6-10% lower</c:v>
                </c:pt>
                <c:pt idx="6">
                  <c:v>More than 10% lower</c:v>
                </c:pt>
              </c:strCache>
            </c:strRef>
          </c:cat>
          <c:val>
            <c:numRef>
              <c:f>'By discipline UG'!$B$6:$H$6</c:f>
              <c:numCache>
                <c:formatCode>General</c:formatCode>
                <c:ptCount val="7"/>
                <c:pt idx="0">
                  <c:v>8</c:v>
                </c:pt>
                <c:pt idx="1">
                  <c:v>3</c:v>
                </c:pt>
                <c:pt idx="2">
                  <c:v>2</c:v>
                </c:pt>
                <c:pt idx="3">
                  <c:v>6</c:v>
                </c:pt>
                <c:pt idx="6">
                  <c:v>-2</c:v>
                </c:pt>
              </c:numCache>
            </c:numRef>
          </c:val>
        </c:ser>
        <c:ser>
          <c:idx val="5"/>
          <c:order val="5"/>
          <c:tx>
            <c:strRef>
              <c:f>'By discipline UG'!$A$7</c:f>
              <c:strCache>
                <c:ptCount val="1"/>
                <c:pt idx="0">
                  <c:v>Mineral, metallurgy &amp; materials engineering</c:v>
                </c:pt>
              </c:strCache>
            </c:strRef>
          </c:tx>
          <c:invertIfNegative val="0"/>
          <c:cat>
            <c:strRef>
              <c:f>'By discipline UG'!$B$1:$H$1</c:f>
              <c:strCache>
                <c:ptCount val="7"/>
                <c:pt idx="0">
                  <c:v>More than 10% higher</c:v>
                </c:pt>
                <c:pt idx="1">
                  <c:v>6-10% higher</c:v>
                </c:pt>
                <c:pt idx="2">
                  <c:v>0-5% higher</c:v>
                </c:pt>
                <c:pt idx="3">
                  <c:v>About the same</c:v>
                </c:pt>
                <c:pt idx="4">
                  <c:v>0-5% lower</c:v>
                </c:pt>
                <c:pt idx="5">
                  <c:v>6-10% lower</c:v>
                </c:pt>
                <c:pt idx="6">
                  <c:v>More than 10% lower</c:v>
                </c:pt>
              </c:strCache>
            </c:strRef>
          </c:cat>
          <c:val>
            <c:numRef>
              <c:f>'By discipline UG'!$B$7:$H$7</c:f>
            </c:numRef>
          </c:val>
        </c:ser>
        <c:ser>
          <c:idx val="6"/>
          <c:order val="6"/>
          <c:tx>
            <c:strRef>
              <c:f>'By discipline UG'!$A$8</c:f>
              <c:strCache>
                <c:ptCount val="1"/>
                <c:pt idx="0">
                  <c:v>Software engineering</c:v>
                </c:pt>
              </c:strCache>
            </c:strRef>
          </c:tx>
          <c:invertIfNegative val="0"/>
          <c:cat>
            <c:strRef>
              <c:f>'By discipline UG'!$B$1:$H$1</c:f>
              <c:strCache>
                <c:ptCount val="7"/>
                <c:pt idx="0">
                  <c:v>More than 10% higher</c:v>
                </c:pt>
                <c:pt idx="1">
                  <c:v>6-10% higher</c:v>
                </c:pt>
                <c:pt idx="2">
                  <c:v>0-5% higher</c:v>
                </c:pt>
                <c:pt idx="3">
                  <c:v>About the same</c:v>
                </c:pt>
                <c:pt idx="4">
                  <c:v>0-5% lower</c:v>
                </c:pt>
                <c:pt idx="5">
                  <c:v>6-10% lower</c:v>
                </c:pt>
                <c:pt idx="6">
                  <c:v>More than 10% lower</c:v>
                </c:pt>
              </c:strCache>
            </c:strRef>
          </c:cat>
          <c:val>
            <c:numRef>
              <c:f>'By discipline UG'!$B$8:$H$8</c:f>
            </c:numRef>
          </c:val>
        </c:ser>
        <c:ser>
          <c:idx val="7"/>
          <c:order val="7"/>
          <c:tx>
            <c:strRef>
              <c:f>'By discipline UG'!$A$9</c:f>
              <c:strCache>
                <c:ptCount val="1"/>
                <c:pt idx="0">
                  <c:v>Combination</c:v>
                </c:pt>
              </c:strCache>
            </c:strRef>
          </c:tx>
          <c:invertIfNegative val="0"/>
          <c:cat>
            <c:strRef>
              <c:f>'By discipline UG'!$B$1:$H$1</c:f>
              <c:strCache>
                <c:ptCount val="7"/>
                <c:pt idx="0">
                  <c:v>More than 10% higher</c:v>
                </c:pt>
                <c:pt idx="1">
                  <c:v>6-10% higher</c:v>
                </c:pt>
                <c:pt idx="2">
                  <c:v>0-5% higher</c:v>
                </c:pt>
                <c:pt idx="3">
                  <c:v>About the same</c:v>
                </c:pt>
                <c:pt idx="4">
                  <c:v>0-5% lower</c:v>
                </c:pt>
                <c:pt idx="5">
                  <c:v>6-10% lower</c:v>
                </c:pt>
                <c:pt idx="6">
                  <c:v>More than 10% lower</c:v>
                </c:pt>
              </c:strCache>
            </c:strRef>
          </c:cat>
          <c:val>
            <c:numRef>
              <c:f>'By discipline UG'!$B$9:$H$9</c:f>
              <c:numCache>
                <c:formatCode>General</c:formatCode>
                <c:ptCount val="7"/>
                <c:pt idx="0">
                  <c:v>3</c:v>
                </c:pt>
                <c:pt idx="1">
                  <c:v>3</c:v>
                </c:pt>
                <c:pt idx="2">
                  <c:v>1</c:v>
                </c:pt>
                <c:pt idx="3">
                  <c:v>3</c:v>
                </c:pt>
                <c:pt idx="6">
                  <c:v>-1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803008"/>
        <c:axId val="193804544"/>
      </c:barChart>
      <c:catAx>
        <c:axId val="193803008"/>
        <c:scaling>
          <c:orientation val="minMax"/>
        </c:scaling>
        <c:delete val="0"/>
        <c:axPos val="l"/>
        <c:majorTickMark val="out"/>
        <c:minorTickMark val="none"/>
        <c:tickLblPos val="nextTo"/>
        <c:crossAx val="193804544"/>
        <c:crosses val="autoZero"/>
        <c:auto val="1"/>
        <c:lblAlgn val="ctr"/>
        <c:lblOffset val="100"/>
        <c:noMultiLvlLbl val="0"/>
      </c:catAx>
      <c:valAx>
        <c:axId val="193804544"/>
        <c:scaling>
          <c:orientation val="minMax"/>
          <c:max val="10"/>
          <c:min val="-1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938030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'By discipline UG'!$A$29</c:f>
              <c:strCache>
                <c:ptCount val="1"/>
                <c:pt idx="0">
                  <c:v>Chemical engineering</c:v>
                </c:pt>
              </c:strCache>
            </c:strRef>
          </c:tx>
          <c:invertIfNegative val="0"/>
          <c:cat>
            <c:strRef>
              <c:f>'By discipline UG'!$B$28:$H$28</c:f>
              <c:strCache>
                <c:ptCount val="7"/>
                <c:pt idx="0">
                  <c:v>More than 10% higher</c:v>
                </c:pt>
                <c:pt idx="1">
                  <c:v>6-10% higher</c:v>
                </c:pt>
                <c:pt idx="2">
                  <c:v>0-5% higher</c:v>
                </c:pt>
                <c:pt idx="3">
                  <c:v>About the same</c:v>
                </c:pt>
                <c:pt idx="4">
                  <c:v>0-5% lower</c:v>
                </c:pt>
                <c:pt idx="5">
                  <c:v>6-10% lower</c:v>
                </c:pt>
                <c:pt idx="6">
                  <c:v>More than 10% lower</c:v>
                </c:pt>
              </c:strCache>
            </c:strRef>
          </c:cat>
          <c:val>
            <c:numRef>
              <c:f>'By discipline UG'!$B$29:$H$29</c:f>
              <c:numCache>
                <c:formatCode>General</c:formatCode>
                <c:ptCount val="7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'By discipline UG'!$A$30</c:f>
              <c:strCache>
                <c:ptCount val="1"/>
                <c:pt idx="0">
                  <c:v>Civil engineering</c:v>
                </c:pt>
              </c:strCache>
            </c:strRef>
          </c:tx>
          <c:invertIfNegative val="0"/>
          <c:cat>
            <c:strRef>
              <c:f>'By discipline UG'!$B$28:$H$28</c:f>
              <c:strCache>
                <c:ptCount val="7"/>
                <c:pt idx="0">
                  <c:v>More than 10% higher</c:v>
                </c:pt>
                <c:pt idx="1">
                  <c:v>6-10% higher</c:v>
                </c:pt>
                <c:pt idx="2">
                  <c:v>0-5% higher</c:v>
                </c:pt>
                <c:pt idx="3">
                  <c:v>About the same</c:v>
                </c:pt>
                <c:pt idx="4">
                  <c:v>0-5% lower</c:v>
                </c:pt>
                <c:pt idx="5">
                  <c:v>6-10% lower</c:v>
                </c:pt>
                <c:pt idx="6">
                  <c:v>More than 10% lower</c:v>
                </c:pt>
              </c:strCache>
            </c:strRef>
          </c:cat>
          <c:val>
            <c:numRef>
              <c:f>'By discipline UG'!$B$30:$H$30</c:f>
              <c:numCache>
                <c:formatCode>General</c:formatCode>
                <c:ptCount val="7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9</c:v>
                </c:pt>
                <c:pt idx="4">
                  <c:v>-1</c:v>
                </c:pt>
                <c:pt idx="6">
                  <c:v>-1</c:v>
                </c:pt>
              </c:numCache>
            </c:numRef>
          </c:val>
        </c:ser>
        <c:ser>
          <c:idx val="2"/>
          <c:order val="2"/>
          <c:tx>
            <c:strRef>
              <c:f>'By discipline UG'!$A$31</c:f>
              <c:strCache>
                <c:ptCount val="1"/>
                <c:pt idx="0">
                  <c:v>Electrical, electronic &amp; computer engineering</c:v>
                </c:pt>
              </c:strCache>
            </c:strRef>
          </c:tx>
          <c:invertIfNegative val="0"/>
          <c:cat>
            <c:strRef>
              <c:f>'By discipline UG'!$B$28:$H$28</c:f>
              <c:strCache>
                <c:ptCount val="7"/>
                <c:pt idx="0">
                  <c:v>More than 10% higher</c:v>
                </c:pt>
                <c:pt idx="1">
                  <c:v>6-10% higher</c:v>
                </c:pt>
                <c:pt idx="2">
                  <c:v>0-5% higher</c:v>
                </c:pt>
                <c:pt idx="3">
                  <c:v>About the same</c:v>
                </c:pt>
                <c:pt idx="4">
                  <c:v>0-5% lower</c:v>
                </c:pt>
                <c:pt idx="5">
                  <c:v>6-10% lower</c:v>
                </c:pt>
                <c:pt idx="6">
                  <c:v>More than 10% lower</c:v>
                </c:pt>
              </c:strCache>
            </c:strRef>
          </c:cat>
          <c:val>
            <c:numRef>
              <c:f>'By discipline UG'!$B$31:$H$31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10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</c:numCache>
            </c:numRef>
          </c:val>
        </c:ser>
        <c:ser>
          <c:idx val="3"/>
          <c:order val="3"/>
          <c:tx>
            <c:strRef>
              <c:f>'By discipline UG'!$A$32</c:f>
              <c:strCache>
                <c:ptCount val="1"/>
                <c:pt idx="0">
                  <c:v>General engineering</c:v>
                </c:pt>
              </c:strCache>
            </c:strRef>
          </c:tx>
          <c:invertIfNegative val="0"/>
          <c:cat>
            <c:strRef>
              <c:f>'By discipline UG'!$B$28:$H$28</c:f>
              <c:strCache>
                <c:ptCount val="7"/>
                <c:pt idx="0">
                  <c:v>More than 10% higher</c:v>
                </c:pt>
                <c:pt idx="1">
                  <c:v>6-10% higher</c:v>
                </c:pt>
                <c:pt idx="2">
                  <c:v>0-5% higher</c:v>
                </c:pt>
                <c:pt idx="3">
                  <c:v>About the same</c:v>
                </c:pt>
                <c:pt idx="4">
                  <c:v>0-5% lower</c:v>
                </c:pt>
                <c:pt idx="5">
                  <c:v>6-10% lower</c:v>
                </c:pt>
                <c:pt idx="6">
                  <c:v>More than 10% lower</c:v>
                </c:pt>
              </c:strCache>
            </c:strRef>
          </c:cat>
          <c:val>
            <c:numRef>
              <c:f>'By discipline UG'!$B$32:$H$32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3">
                  <c:v>3</c:v>
                </c:pt>
                <c:pt idx="5">
                  <c:v>-2</c:v>
                </c:pt>
                <c:pt idx="6">
                  <c:v>-2</c:v>
                </c:pt>
              </c:numCache>
            </c:numRef>
          </c:val>
        </c:ser>
        <c:ser>
          <c:idx val="4"/>
          <c:order val="4"/>
          <c:tx>
            <c:strRef>
              <c:f>'By discipline UG'!$A$33</c:f>
              <c:strCache>
                <c:ptCount val="1"/>
                <c:pt idx="0">
                  <c:v>Mechanical, aero &amp; production engineering</c:v>
                </c:pt>
              </c:strCache>
            </c:strRef>
          </c:tx>
          <c:invertIfNegative val="0"/>
          <c:cat>
            <c:strRef>
              <c:f>'By discipline UG'!$B$28:$H$28</c:f>
              <c:strCache>
                <c:ptCount val="7"/>
                <c:pt idx="0">
                  <c:v>More than 10% higher</c:v>
                </c:pt>
                <c:pt idx="1">
                  <c:v>6-10% higher</c:v>
                </c:pt>
                <c:pt idx="2">
                  <c:v>0-5% higher</c:v>
                </c:pt>
                <c:pt idx="3">
                  <c:v>About the same</c:v>
                </c:pt>
                <c:pt idx="4">
                  <c:v>0-5% lower</c:v>
                </c:pt>
                <c:pt idx="5">
                  <c:v>6-10% lower</c:v>
                </c:pt>
                <c:pt idx="6">
                  <c:v>More than 10% lower</c:v>
                </c:pt>
              </c:strCache>
            </c:strRef>
          </c:cat>
          <c:val>
            <c:numRef>
              <c:f>'By discipline UG'!$B$33:$H$33</c:f>
              <c:numCache>
                <c:formatCode>General</c:formatCode>
                <c:ptCount val="7"/>
                <c:pt idx="0">
                  <c:v>7</c:v>
                </c:pt>
                <c:pt idx="1">
                  <c:v>1</c:v>
                </c:pt>
                <c:pt idx="2">
                  <c:v>3</c:v>
                </c:pt>
                <c:pt idx="3">
                  <c:v>10</c:v>
                </c:pt>
                <c:pt idx="5">
                  <c:v>-1</c:v>
                </c:pt>
              </c:numCache>
            </c:numRef>
          </c:val>
        </c:ser>
        <c:ser>
          <c:idx val="5"/>
          <c:order val="5"/>
          <c:tx>
            <c:strRef>
              <c:f>'By discipline UG'!$A$34</c:f>
              <c:strCache>
                <c:ptCount val="1"/>
                <c:pt idx="0">
                  <c:v>Mineral, metallurgy &amp; materials engineering</c:v>
                </c:pt>
              </c:strCache>
            </c:strRef>
          </c:tx>
          <c:invertIfNegative val="0"/>
          <c:cat>
            <c:strRef>
              <c:f>'By discipline UG'!$B$28:$H$28</c:f>
              <c:strCache>
                <c:ptCount val="7"/>
                <c:pt idx="0">
                  <c:v>More than 10% higher</c:v>
                </c:pt>
                <c:pt idx="1">
                  <c:v>6-10% higher</c:v>
                </c:pt>
                <c:pt idx="2">
                  <c:v>0-5% higher</c:v>
                </c:pt>
                <c:pt idx="3">
                  <c:v>About the same</c:v>
                </c:pt>
                <c:pt idx="4">
                  <c:v>0-5% lower</c:v>
                </c:pt>
                <c:pt idx="5">
                  <c:v>6-10% lower</c:v>
                </c:pt>
                <c:pt idx="6">
                  <c:v>More than 10% lower</c:v>
                </c:pt>
              </c:strCache>
            </c:strRef>
          </c:cat>
          <c:val>
            <c:numRef>
              <c:f>'By discipline UG'!$B$34:$H$34</c:f>
            </c:numRef>
          </c:val>
        </c:ser>
        <c:ser>
          <c:idx val="6"/>
          <c:order val="6"/>
          <c:tx>
            <c:strRef>
              <c:f>'By discipline UG'!$A$35</c:f>
              <c:strCache>
                <c:ptCount val="1"/>
                <c:pt idx="0">
                  <c:v>Software engineering</c:v>
                </c:pt>
              </c:strCache>
            </c:strRef>
          </c:tx>
          <c:invertIfNegative val="0"/>
          <c:cat>
            <c:strRef>
              <c:f>'By discipline UG'!$B$28:$H$28</c:f>
              <c:strCache>
                <c:ptCount val="7"/>
                <c:pt idx="0">
                  <c:v>More than 10% higher</c:v>
                </c:pt>
                <c:pt idx="1">
                  <c:v>6-10% higher</c:v>
                </c:pt>
                <c:pt idx="2">
                  <c:v>0-5% higher</c:v>
                </c:pt>
                <c:pt idx="3">
                  <c:v>About the same</c:v>
                </c:pt>
                <c:pt idx="4">
                  <c:v>0-5% lower</c:v>
                </c:pt>
                <c:pt idx="5">
                  <c:v>6-10% lower</c:v>
                </c:pt>
                <c:pt idx="6">
                  <c:v>More than 10% lower</c:v>
                </c:pt>
              </c:strCache>
            </c:strRef>
          </c:cat>
          <c:val>
            <c:numRef>
              <c:f>'By discipline UG'!$B$35:$H$35</c:f>
            </c:numRef>
          </c:val>
        </c:ser>
        <c:ser>
          <c:idx val="7"/>
          <c:order val="7"/>
          <c:tx>
            <c:strRef>
              <c:f>'By discipline UG'!$A$36</c:f>
              <c:strCache>
                <c:ptCount val="1"/>
                <c:pt idx="0">
                  <c:v>Combined</c:v>
                </c:pt>
              </c:strCache>
            </c:strRef>
          </c:tx>
          <c:invertIfNegative val="0"/>
          <c:cat>
            <c:strRef>
              <c:f>'By discipline UG'!$B$28:$H$28</c:f>
              <c:strCache>
                <c:ptCount val="7"/>
                <c:pt idx="0">
                  <c:v>More than 10% higher</c:v>
                </c:pt>
                <c:pt idx="1">
                  <c:v>6-10% higher</c:v>
                </c:pt>
                <c:pt idx="2">
                  <c:v>0-5% higher</c:v>
                </c:pt>
                <c:pt idx="3">
                  <c:v>About the same</c:v>
                </c:pt>
                <c:pt idx="4">
                  <c:v>0-5% lower</c:v>
                </c:pt>
                <c:pt idx="5">
                  <c:v>6-10% lower</c:v>
                </c:pt>
                <c:pt idx="6">
                  <c:v>More than 10% lower</c:v>
                </c:pt>
              </c:strCache>
            </c:strRef>
          </c:cat>
          <c:val>
            <c:numRef>
              <c:f>'By discipline UG'!$B$36:$H$36</c:f>
              <c:numCache>
                <c:formatCode>General</c:formatCode>
                <c:ptCount val="7"/>
                <c:pt idx="0">
                  <c:v>1</c:v>
                </c:pt>
                <c:pt idx="1">
                  <c:v>3</c:v>
                </c:pt>
                <c:pt idx="2">
                  <c:v>2</c:v>
                </c:pt>
                <c:pt idx="3">
                  <c:v>4</c:v>
                </c:pt>
                <c:pt idx="6">
                  <c:v>-1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854848"/>
        <c:axId val="193930368"/>
      </c:barChart>
      <c:catAx>
        <c:axId val="193854848"/>
        <c:scaling>
          <c:orientation val="minMax"/>
        </c:scaling>
        <c:delete val="0"/>
        <c:axPos val="l"/>
        <c:majorTickMark val="out"/>
        <c:minorTickMark val="none"/>
        <c:tickLblPos val="nextTo"/>
        <c:crossAx val="193930368"/>
        <c:crosses val="autoZero"/>
        <c:auto val="1"/>
        <c:lblAlgn val="ctr"/>
        <c:lblOffset val="100"/>
        <c:noMultiLvlLbl val="0"/>
      </c:catAx>
      <c:valAx>
        <c:axId val="193930368"/>
        <c:scaling>
          <c:orientation val="minMax"/>
          <c:max val="10"/>
          <c:min val="-15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938548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'By discipline PG'!$A$3</c:f>
              <c:strCache>
                <c:ptCount val="1"/>
                <c:pt idx="0">
                  <c:v>Chemical engineering</c:v>
                </c:pt>
              </c:strCache>
            </c:strRef>
          </c:tx>
          <c:invertIfNegative val="0"/>
          <c:cat>
            <c:strRef>
              <c:f>'By discipline PG'!$B$2:$H$2</c:f>
              <c:strCache>
                <c:ptCount val="7"/>
                <c:pt idx="0">
                  <c:v>More than 10% higher</c:v>
                </c:pt>
                <c:pt idx="1">
                  <c:v>6-10% higher</c:v>
                </c:pt>
                <c:pt idx="2">
                  <c:v>0-5% higher</c:v>
                </c:pt>
                <c:pt idx="3">
                  <c:v>About the same</c:v>
                </c:pt>
                <c:pt idx="4">
                  <c:v>0-5% lower</c:v>
                </c:pt>
                <c:pt idx="5">
                  <c:v>6-10% lower</c:v>
                </c:pt>
                <c:pt idx="6">
                  <c:v>More than 10% lower</c:v>
                </c:pt>
              </c:strCache>
            </c:strRef>
          </c:cat>
          <c:val>
            <c:numRef>
              <c:f>'By discipline PG'!$B$3:$H$3</c:f>
              <c:numCache>
                <c:formatCode>General</c:formatCode>
                <c:ptCount val="7"/>
                <c:pt idx="0">
                  <c:v>3</c:v>
                </c:pt>
                <c:pt idx="2">
                  <c:v>2</c:v>
                </c:pt>
                <c:pt idx="3">
                  <c:v>1</c:v>
                </c:pt>
                <c:pt idx="6">
                  <c:v>-2</c:v>
                </c:pt>
              </c:numCache>
            </c:numRef>
          </c:val>
        </c:ser>
        <c:ser>
          <c:idx val="1"/>
          <c:order val="1"/>
          <c:tx>
            <c:strRef>
              <c:f>'By discipline PG'!$A$4</c:f>
              <c:strCache>
                <c:ptCount val="1"/>
                <c:pt idx="0">
                  <c:v>Civil engineering</c:v>
                </c:pt>
              </c:strCache>
            </c:strRef>
          </c:tx>
          <c:invertIfNegative val="0"/>
          <c:cat>
            <c:strRef>
              <c:f>'By discipline PG'!$B$2:$H$2</c:f>
              <c:strCache>
                <c:ptCount val="7"/>
                <c:pt idx="0">
                  <c:v>More than 10% higher</c:v>
                </c:pt>
                <c:pt idx="1">
                  <c:v>6-10% higher</c:v>
                </c:pt>
                <c:pt idx="2">
                  <c:v>0-5% higher</c:v>
                </c:pt>
                <c:pt idx="3">
                  <c:v>About the same</c:v>
                </c:pt>
                <c:pt idx="4">
                  <c:v>0-5% lower</c:v>
                </c:pt>
                <c:pt idx="5">
                  <c:v>6-10% lower</c:v>
                </c:pt>
                <c:pt idx="6">
                  <c:v>More than 10% lower</c:v>
                </c:pt>
              </c:strCache>
            </c:strRef>
          </c:cat>
          <c:val>
            <c:numRef>
              <c:f>'By discipline PG'!$B$4:$H$4</c:f>
              <c:numCache>
                <c:formatCode>General</c:formatCode>
                <c:ptCount val="7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6</c:v>
                </c:pt>
                <c:pt idx="4">
                  <c:v>-1</c:v>
                </c:pt>
                <c:pt idx="5">
                  <c:v>-1</c:v>
                </c:pt>
                <c:pt idx="6">
                  <c:v>-2</c:v>
                </c:pt>
              </c:numCache>
            </c:numRef>
          </c:val>
        </c:ser>
        <c:ser>
          <c:idx val="2"/>
          <c:order val="2"/>
          <c:tx>
            <c:strRef>
              <c:f>'By discipline PG'!$A$5</c:f>
              <c:strCache>
                <c:ptCount val="1"/>
                <c:pt idx="0">
                  <c:v>Electrical, electronic &amp; computer engineering</c:v>
                </c:pt>
              </c:strCache>
            </c:strRef>
          </c:tx>
          <c:invertIfNegative val="0"/>
          <c:cat>
            <c:strRef>
              <c:f>'By discipline PG'!$B$2:$H$2</c:f>
              <c:strCache>
                <c:ptCount val="7"/>
                <c:pt idx="0">
                  <c:v>More than 10% higher</c:v>
                </c:pt>
                <c:pt idx="1">
                  <c:v>6-10% higher</c:v>
                </c:pt>
                <c:pt idx="2">
                  <c:v>0-5% higher</c:v>
                </c:pt>
                <c:pt idx="3">
                  <c:v>About the same</c:v>
                </c:pt>
                <c:pt idx="4">
                  <c:v>0-5% lower</c:v>
                </c:pt>
                <c:pt idx="5">
                  <c:v>6-10% lower</c:v>
                </c:pt>
                <c:pt idx="6">
                  <c:v>More than 10% lower</c:v>
                </c:pt>
              </c:strCache>
            </c:strRef>
          </c:cat>
          <c:val>
            <c:numRef>
              <c:f>'By discipline PG'!$B$5:$H$5</c:f>
              <c:numCache>
                <c:formatCode>General</c:formatCode>
                <c:ptCount val="7"/>
                <c:pt idx="0">
                  <c:v>2</c:v>
                </c:pt>
                <c:pt idx="3">
                  <c:v>11</c:v>
                </c:pt>
                <c:pt idx="4">
                  <c:v>-1</c:v>
                </c:pt>
                <c:pt idx="6">
                  <c:v>-3</c:v>
                </c:pt>
              </c:numCache>
            </c:numRef>
          </c:val>
        </c:ser>
        <c:ser>
          <c:idx val="3"/>
          <c:order val="3"/>
          <c:tx>
            <c:strRef>
              <c:f>'By discipline PG'!$A$6</c:f>
              <c:strCache>
                <c:ptCount val="1"/>
                <c:pt idx="0">
                  <c:v>General engineering</c:v>
                </c:pt>
              </c:strCache>
            </c:strRef>
          </c:tx>
          <c:invertIfNegative val="0"/>
          <c:cat>
            <c:strRef>
              <c:f>'By discipline PG'!$B$2:$H$2</c:f>
              <c:strCache>
                <c:ptCount val="7"/>
                <c:pt idx="0">
                  <c:v>More than 10% higher</c:v>
                </c:pt>
                <c:pt idx="1">
                  <c:v>6-10% higher</c:v>
                </c:pt>
                <c:pt idx="2">
                  <c:v>0-5% higher</c:v>
                </c:pt>
                <c:pt idx="3">
                  <c:v>About the same</c:v>
                </c:pt>
                <c:pt idx="4">
                  <c:v>0-5% lower</c:v>
                </c:pt>
                <c:pt idx="5">
                  <c:v>6-10% lower</c:v>
                </c:pt>
                <c:pt idx="6">
                  <c:v>More than 10% lower</c:v>
                </c:pt>
              </c:strCache>
            </c:strRef>
          </c:cat>
          <c:val>
            <c:numRef>
              <c:f>'By discipline PG'!$B$6:$H$6</c:f>
              <c:numCache>
                <c:formatCode>General</c:formatCode>
                <c:ptCount val="7"/>
                <c:pt idx="2">
                  <c:v>1</c:v>
                </c:pt>
                <c:pt idx="3">
                  <c:v>5</c:v>
                </c:pt>
                <c:pt idx="4">
                  <c:v>-1</c:v>
                </c:pt>
              </c:numCache>
            </c:numRef>
          </c:val>
        </c:ser>
        <c:ser>
          <c:idx val="4"/>
          <c:order val="4"/>
          <c:tx>
            <c:strRef>
              <c:f>'By discipline PG'!$A$7</c:f>
              <c:strCache>
                <c:ptCount val="1"/>
                <c:pt idx="0">
                  <c:v>Mechanical, aero &amp; production engineering</c:v>
                </c:pt>
              </c:strCache>
            </c:strRef>
          </c:tx>
          <c:invertIfNegative val="0"/>
          <c:cat>
            <c:strRef>
              <c:f>'By discipline PG'!$B$2:$H$2</c:f>
              <c:strCache>
                <c:ptCount val="7"/>
                <c:pt idx="0">
                  <c:v>More than 10% higher</c:v>
                </c:pt>
                <c:pt idx="1">
                  <c:v>6-10% higher</c:v>
                </c:pt>
                <c:pt idx="2">
                  <c:v>0-5% higher</c:v>
                </c:pt>
                <c:pt idx="3">
                  <c:v>About the same</c:v>
                </c:pt>
                <c:pt idx="4">
                  <c:v>0-5% lower</c:v>
                </c:pt>
                <c:pt idx="5">
                  <c:v>6-10% lower</c:v>
                </c:pt>
                <c:pt idx="6">
                  <c:v>More than 10% lower</c:v>
                </c:pt>
              </c:strCache>
            </c:strRef>
          </c:cat>
          <c:val>
            <c:numRef>
              <c:f>'By discipline PG'!$B$7:$H$7</c:f>
              <c:numCache>
                <c:formatCode>General</c:formatCode>
                <c:ptCount val="7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13</c:v>
                </c:pt>
                <c:pt idx="6">
                  <c:v>-2</c:v>
                </c:pt>
              </c:numCache>
            </c:numRef>
          </c:val>
        </c:ser>
        <c:ser>
          <c:idx val="5"/>
          <c:order val="5"/>
          <c:tx>
            <c:strRef>
              <c:f>'By discipline PG'!$A$8</c:f>
              <c:strCache>
                <c:ptCount val="1"/>
                <c:pt idx="0">
                  <c:v>Mineral, metallurgy &amp; materials engineering</c:v>
                </c:pt>
              </c:strCache>
            </c:strRef>
          </c:tx>
          <c:invertIfNegative val="0"/>
          <c:cat>
            <c:strRef>
              <c:f>'By discipline PG'!$B$2:$H$2</c:f>
              <c:strCache>
                <c:ptCount val="7"/>
                <c:pt idx="0">
                  <c:v>More than 10% higher</c:v>
                </c:pt>
                <c:pt idx="1">
                  <c:v>6-10% higher</c:v>
                </c:pt>
                <c:pt idx="2">
                  <c:v>0-5% higher</c:v>
                </c:pt>
                <c:pt idx="3">
                  <c:v>About the same</c:v>
                </c:pt>
                <c:pt idx="4">
                  <c:v>0-5% lower</c:v>
                </c:pt>
                <c:pt idx="5">
                  <c:v>6-10% lower</c:v>
                </c:pt>
                <c:pt idx="6">
                  <c:v>More than 10% lower</c:v>
                </c:pt>
              </c:strCache>
            </c:strRef>
          </c:cat>
          <c:val>
            <c:numRef>
              <c:f>'By discipline PG'!$B$8:$H$8</c:f>
            </c:numRef>
          </c:val>
        </c:ser>
        <c:ser>
          <c:idx val="6"/>
          <c:order val="6"/>
          <c:tx>
            <c:strRef>
              <c:f>'By discipline PG'!$A$9</c:f>
              <c:strCache>
                <c:ptCount val="1"/>
                <c:pt idx="0">
                  <c:v>Software engineering</c:v>
                </c:pt>
              </c:strCache>
            </c:strRef>
          </c:tx>
          <c:invertIfNegative val="0"/>
          <c:cat>
            <c:strRef>
              <c:f>'By discipline PG'!$B$2:$H$2</c:f>
              <c:strCache>
                <c:ptCount val="7"/>
                <c:pt idx="0">
                  <c:v>More than 10% higher</c:v>
                </c:pt>
                <c:pt idx="1">
                  <c:v>6-10% higher</c:v>
                </c:pt>
                <c:pt idx="2">
                  <c:v>0-5% higher</c:v>
                </c:pt>
                <c:pt idx="3">
                  <c:v>About the same</c:v>
                </c:pt>
                <c:pt idx="4">
                  <c:v>0-5% lower</c:v>
                </c:pt>
                <c:pt idx="5">
                  <c:v>6-10% lower</c:v>
                </c:pt>
                <c:pt idx="6">
                  <c:v>More than 10% lower</c:v>
                </c:pt>
              </c:strCache>
            </c:strRef>
          </c:cat>
          <c:val>
            <c:numRef>
              <c:f>'By discipline PG'!$B$9:$H$9</c:f>
            </c:numRef>
          </c:val>
        </c:ser>
        <c:ser>
          <c:idx val="7"/>
          <c:order val="7"/>
          <c:tx>
            <c:strRef>
              <c:f>'By discipline PG'!$A$10</c:f>
              <c:strCache>
                <c:ptCount val="1"/>
                <c:pt idx="0">
                  <c:v>Combination</c:v>
                </c:pt>
              </c:strCache>
            </c:strRef>
          </c:tx>
          <c:invertIfNegative val="0"/>
          <c:cat>
            <c:strRef>
              <c:f>'By discipline PG'!$B$2:$H$2</c:f>
              <c:strCache>
                <c:ptCount val="7"/>
                <c:pt idx="0">
                  <c:v>More than 10% higher</c:v>
                </c:pt>
                <c:pt idx="1">
                  <c:v>6-10% higher</c:v>
                </c:pt>
                <c:pt idx="2">
                  <c:v>0-5% higher</c:v>
                </c:pt>
                <c:pt idx="3">
                  <c:v>About the same</c:v>
                </c:pt>
                <c:pt idx="4">
                  <c:v>0-5% lower</c:v>
                </c:pt>
                <c:pt idx="5">
                  <c:v>6-10% lower</c:v>
                </c:pt>
                <c:pt idx="6">
                  <c:v>More than 10% lower</c:v>
                </c:pt>
              </c:strCache>
            </c:strRef>
          </c:cat>
          <c:val>
            <c:numRef>
              <c:f>'By discipline PG'!$B$10:$H$10</c:f>
              <c:numCache>
                <c:formatCode>General</c:formatCode>
                <c:ptCount val="7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6</c:v>
                </c:pt>
                <c:pt idx="6">
                  <c:v>-1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890176"/>
        <c:axId val="195891968"/>
      </c:barChart>
      <c:catAx>
        <c:axId val="195890176"/>
        <c:scaling>
          <c:orientation val="minMax"/>
        </c:scaling>
        <c:delete val="0"/>
        <c:axPos val="l"/>
        <c:majorTickMark val="out"/>
        <c:minorTickMark val="none"/>
        <c:tickLblPos val="nextTo"/>
        <c:crossAx val="195891968"/>
        <c:crosses val="autoZero"/>
        <c:auto val="1"/>
        <c:lblAlgn val="ctr"/>
        <c:lblOffset val="100"/>
        <c:noMultiLvlLbl val="0"/>
      </c:catAx>
      <c:valAx>
        <c:axId val="195891968"/>
        <c:scaling>
          <c:orientation val="minMax"/>
          <c:max val="15"/>
          <c:min val="-15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958901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'By discipline PG'!$A$24</c:f>
              <c:strCache>
                <c:ptCount val="1"/>
                <c:pt idx="0">
                  <c:v>Chemical engineering</c:v>
                </c:pt>
              </c:strCache>
            </c:strRef>
          </c:tx>
          <c:invertIfNegative val="0"/>
          <c:cat>
            <c:strRef>
              <c:f>'By discipline PG'!$B$2:$H$2</c:f>
              <c:strCache>
                <c:ptCount val="7"/>
                <c:pt idx="0">
                  <c:v>More than 10% higher</c:v>
                </c:pt>
                <c:pt idx="1">
                  <c:v>6-10% higher</c:v>
                </c:pt>
                <c:pt idx="2">
                  <c:v>0-5% higher</c:v>
                </c:pt>
                <c:pt idx="3">
                  <c:v>About the same</c:v>
                </c:pt>
                <c:pt idx="4">
                  <c:v>0-5% lower</c:v>
                </c:pt>
                <c:pt idx="5">
                  <c:v>6-10% lower</c:v>
                </c:pt>
                <c:pt idx="6">
                  <c:v>More than 10% lower</c:v>
                </c:pt>
              </c:strCache>
            </c:strRef>
          </c:cat>
          <c:val>
            <c:numRef>
              <c:f>'By discipline PG'!$B$24:$H$24</c:f>
              <c:numCache>
                <c:formatCode>General</c:formatCode>
                <c:ptCount val="7"/>
                <c:pt idx="0">
                  <c:v>3</c:v>
                </c:pt>
                <c:pt idx="2">
                  <c:v>2</c:v>
                </c:pt>
                <c:pt idx="3">
                  <c:v>1</c:v>
                </c:pt>
                <c:pt idx="6">
                  <c:v>-2</c:v>
                </c:pt>
              </c:numCache>
            </c:numRef>
          </c:val>
        </c:ser>
        <c:ser>
          <c:idx val="1"/>
          <c:order val="1"/>
          <c:tx>
            <c:strRef>
              <c:f>'By discipline PG'!$A$25</c:f>
              <c:strCache>
                <c:ptCount val="1"/>
                <c:pt idx="0">
                  <c:v>Civil engineering</c:v>
                </c:pt>
              </c:strCache>
            </c:strRef>
          </c:tx>
          <c:invertIfNegative val="0"/>
          <c:cat>
            <c:strRef>
              <c:f>'By discipline PG'!$B$2:$H$2</c:f>
              <c:strCache>
                <c:ptCount val="7"/>
                <c:pt idx="0">
                  <c:v>More than 10% higher</c:v>
                </c:pt>
                <c:pt idx="1">
                  <c:v>6-10% higher</c:v>
                </c:pt>
                <c:pt idx="2">
                  <c:v>0-5% higher</c:v>
                </c:pt>
                <c:pt idx="3">
                  <c:v>About the same</c:v>
                </c:pt>
                <c:pt idx="4">
                  <c:v>0-5% lower</c:v>
                </c:pt>
                <c:pt idx="5">
                  <c:v>6-10% lower</c:v>
                </c:pt>
                <c:pt idx="6">
                  <c:v>More than 10% lower</c:v>
                </c:pt>
              </c:strCache>
            </c:strRef>
          </c:cat>
          <c:val>
            <c:numRef>
              <c:f>'By discipline PG'!$B$25:$H$25</c:f>
              <c:numCache>
                <c:formatCode>General</c:formatCode>
                <c:ptCount val="7"/>
                <c:pt idx="0">
                  <c:v>2</c:v>
                </c:pt>
                <c:pt idx="1">
                  <c:v>2</c:v>
                </c:pt>
                <c:pt idx="3">
                  <c:v>9</c:v>
                </c:pt>
                <c:pt idx="5">
                  <c:v>-1</c:v>
                </c:pt>
                <c:pt idx="6">
                  <c:v>-1</c:v>
                </c:pt>
              </c:numCache>
            </c:numRef>
          </c:val>
        </c:ser>
        <c:ser>
          <c:idx val="2"/>
          <c:order val="2"/>
          <c:tx>
            <c:strRef>
              <c:f>'By discipline PG'!$A$26</c:f>
              <c:strCache>
                <c:ptCount val="1"/>
                <c:pt idx="0">
                  <c:v>Electrical, electronic &amp; computer engineering</c:v>
                </c:pt>
              </c:strCache>
            </c:strRef>
          </c:tx>
          <c:invertIfNegative val="0"/>
          <c:cat>
            <c:strRef>
              <c:f>'By discipline PG'!$B$2:$H$2</c:f>
              <c:strCache>
                <c:ptCount val="7"/>
                <c:pt idx="0">
                  <c:v>More than 10% higher</c:v>
                </c:pt>
                <c:pt idx="1">
                  <c:v>6-10% higher</c:v>
                </c:pt>
                <c:pt idx="2">
                  <c:v>0-5% higher</c:v>
                </c:pt>
                <c:pt idx="3">
                  <c:v>About the same</c:v>
                </c:pt>
                <c:pt idx="4">
                  <c:v>0-5% lower</c:v>
                </c:pt>
                <c:pt idx="5">
                  <c:v>6-10% lower</c:v>
                </c:pt>
                <c:pt idx="6">
                  <c:v>More than 10% lower</c:v>
                </c:pt>
              </c:strCache>
            </c:strRef>
          </c:cat>
          <c:val>
            <c:numRef>
              <c:f>'By discipline PG'!$B$26:$H$26</c:f>
              <c:numCache>
                <c:formatCode>General</c:formatCode>
                <c:ptCount val="7"/>
                <c:pt idx="0">
                  <c:v>1</c:v>
                </c:pt>
                <c:pt idx="2">
                  <c:v>2</c:v>
                </c:pt>
                <c:pt idx="3">
                  <c:v>8</c:v>
                </c:pt>
                <c:pt idx="5">
                  <c:v>-1</c:v>
                </c:pt>
                <c:pt idx="6">
                  <c:v>-5</c:v>
                </c:pt>
              </c:numCache>
            </c:numRef>
          </c:val>
        </c:ser>
        <c:ser>
          <c:idx val="3"/>
          <c:order val="3"/>
          <c:tx>
            <c:strRef>
              <c:f>'By discipline PG'!$A$27</c:f>
              <c:strCache>
                <c:ptCount val="1"/>
                <c:pt idx="0">
                  <c:v>General engineering</c:v>
                </c:pt>
              </c:strCache>
            </c:strRef>
          </c:tx>
          <c:invertIfNegative val="0"/>
          <c:cat>
            <c:strRef>
              <c:f>'By discipline PG'!$B$2:$H$2</c:f>
              <c:strCache>
                <c:ptCount val="7"/>
                <c:pt idx="0">
                  <c:v>More than 10% higher</c:v>
                </c:pt>
                <c:pt idx="1">
                  <c:v>6-10% higher</c:v>
                </c:pt>
                <c:pt idx="2">
                  <c:v>0-5% higher</c:v>
                </c:pt>
                <c:pt idx="3">
                  <c:v>About the same</c:v>
                </c:pt>
                <c:pt idx="4">
                  <c:v>0-5% lower</c:v>
                </c:pt>
                <c:pt idx="5">
                  <c:v>6-10% lower</c:v>
                </c:pt>
                <c:pt idx="6">
                  <c:v>More than 10% lower</c:v>
                </c:pt>
              </c:strCache>
            </c:strRef>
          </c:cat>
          <c:val>
            <c:numRef>
              <c:f>'By discipline PG'!$B$27:$H$27</c:f>
              <c:numCache>
                <c:formatCode>General</c:formatCode>
                <c:ptCount val="7"/>
                <c:pt idx="0">
                  <c:v>2</c:v>
                </c:pt>
                <c:pt idx="3">
                  <c:v>3</c:v>
                </c:pt>
                <c:pt idx="4">
                  <c:v>-1</c:v>
                </c:pt>
                <c:pt idx="6">
                  <c:v>-1</c:v>
                </c:pt>
              </c:numCache>
            </c:numRef>
          </c:val>
        </c:ser>
        <c:ser>
          <c:idx val="4"/>
          <c:order val="4"/>
          <c:tx>
            <c:strRef>
              <c:f>'By discipline PG'!$A$28</c:f>
              <c:strCache>
                <c:ptCount val="1"/>
                <c:pt idx="0">
                  <c:v>Mechanical, aero &amp; production engineering</c:v>
                </c:pt>
              </c:strCache>
            </c:strRef>
          </c:tx>
          <c:invertIfNegative val="0"/>
          <c:cat>
            <c:strRef>
              <c:f>'By discipline PG'!$B$2:$H$2</c:f>
              <c:strCache>
                <c:ptCount val="7"/>
                <c:pt idx="0">
                  <c:v>More than 10% higher</c:v>
                </c:pt>
                <c:pt idx="1">
                  <c:v>6-10% higher</c:v>
                </c:pt>
                <c:pt idx="2">
                  <c:v>0-5% higher</c:v>
                </c:pt>
                <c:pt idx="3">
                  <c:v>About the same</c:v>
                </c:pt>
                <c:pt idx="4">
                  <c:v>0-5% lower</c:v>
                </c:pt>
                <c:pt idx="5">
                  <c:v>6-10% lower</c:v>
                </c:pt>
                <c:pt idx="6">
                  <c:v>More than 10% lower</c:v>
                </c:pt>
              </c:strCache>
            </c:strRef>
          </c:cat>
          <c:val>
            <c:numRef>
              <c:f>'By discipline PG'!$B$28:$H$28</c:f>
              <c:numCache>
                <c:formatCode>General</c:formatCode>
                <c:ptCount val="7"/>
                <c:pt idx="0">
                  <c:v>4</c:v>
                </c:pt>
                <c:pt idx="1">
                  <c:v>1</c:v>
                </c:pt>
                <c:pt idx="2">
                  <c:v>2</c:v>
                </c:pt>
                <c:pt idx="3">
                  <c:v>11</c:v>
                </c:pt>
                <c:pt idx="5">
                  <c:v>-2</c:v>
                </c:pt>
                <c:pt idx="6">
                  <c:v>-2</c:v>
                </c:pt>
              </c:numCache>
            </c:numRef>
          </c:val>
        </c:ser>
        <c:ser>
          <c:idx val="5"/>
          <c:order val="5"/>
          <c:tx>
            <c:strRef>
              <c:f>'By discipline PG'!$A$29</c:f>
              <c:strCache>
                <c:ptCount val="1"/>
                <c:pt idx="0">
                  <c:v>Mineral, metallurgy &amp; materials engineering</c:v>
                </c:pt>
              </c:strCache>
            </c:strRef>
          </c:tx>
          <c:invertIfNegative val="0"/>
          <c:cat>
            <c:strRef>
              <c:f>'By discipline PG'!$B$2:$H$2</c:f>
              <c:strCache>
                <c:ptCount val="7"/>
                <c:pt idx="0">
                  <c:v>More than 10% higher</c:v>
                </c:pt>
                <c:pt idx="1">
                  <c:v>6-10% higher</c:v>
                </c:pt>
                <c:pt idx="2">
                  <c:v>0-5% higher</c:v>
                </c:pt>
                <c:pt idx="3">
                  <c:v>About the same</c:v>
                </c:pt>
                <c:pt idx="4">
                  <c:v>0-5% lower</c:v>
                </c:pt>
                <c:pt idx="5">
                  <c:v>6-10% lower</c:v>
                </c:pt>
                <c:pt idx="6">
                  <c:v>More than 10% lower</c:v>
                </c:pt>
              </c:strCache>
            </c:strRef>
          </c:cat>
          <c:val>
            <c:numRef>
              <c:f>'By discipline PG'!$B$29:$H$29</c:f>
            </c:numRef>
          </c:val>
        </c:ser>
        <c:ser>
          <c:idx val="6"/>
          <c:order val="6"/>
          <c:tx>
            <c:strRef>
              <c:f>'By discipline PG'!$A$30</c:f>
              <c:strCache>
                <c:ptCount val="1"/>
                <c:pt idx="0">
                  <c:v>Software engineering</c:v>
                </c:pt>
              </c:strCache>
            </c:strRef>
          </c:tx>
          <c:invertIfNegative val="0"/>
          <c:cat>
            <c:strRef>
              <c:f>'By discipline PG'!$B$2:$H$2</c:f>
              <c:strCache>
                <c:ptCount val="7"/>
                <c:pt idx="0">
                  <c:v>More than 10% higher</c:v>
                </c:pt>
                <c:pt idx="1">
                  <c:v>6-10% higher</c:v>
                </c:pt>
                <c:pt idx="2">
                  <c:v>0-5% higher</c:v>
                </c:pt>
                <c:pt idx="3">
                  <c:v>About the same</c:v>
                </c:pt>
                <c:pt idx="4">
                  <c:v>0-5% lower</c:v>
                </c:pt>
                <c:pt idx="5">
                  <c:v>6-10% lower</c:v>
                </c:pt>
                <c:pt idx="6">
                  <c:v>More than 10% lower</c:v>
                </c:pt>
              </c:strCache>
            </c:strRef>
          </c:cat>
          <c:val>
            <c:numRef>
              <c:f>'By discipline PG'!$B$30:$H$30</c:f>
            </c:numRef>
          </c:val>
        </c:ser>
        <c:ser>
          <c:idx val="7"/>
          <c:order val="7"/>
          <c:tx>
            <c:strRef>
              <c:f>'By discipline PG'!$A$31</c:f>
              <c:strCache>
                <c:ptCount val="1"/>
                <c:pt idx="0">
                  <c:v>Combination</c:v>
                </c:pt>
              </c:strCache>
            </c:strRef>
          </c:tx>
          <c:invertIfNegative val="0"/>
          <c:cat>
            <c:strRef>
              <c:f>'By discipline PG'!$B$2:$H$2</c:f>
              <c:strCache>
                <c:ptCount val="7"/>
                <c:pt idx="0">
                  <c:v>More than 10% higher</c:v>
                </c:pt>
                <c:pt idx="1">
                  <c:v>6-10% higher</c:v>
                </c:pt>
                <c:pt idx="2">
                  <c:v>0-5% higher</c:v>
                </c:pt>
                <c:pt idx="3">
                  <c:v>About the same</c:v>
                </c:pt>
                <c:pt idx="4">
                  <c:v>0-5% lower</c:v>
                </c:pt>
                <c:pt idx="5">
                  <c:v>6-10% lower</c:v>
                </c:pt>
                <c:pt idx="6">
                  <c:v>More than 10% lower</c:v>
                </c:pt>
              </c:strCache>
            </c:strRef>
          </c:cat>
          <c:val>
            <c:numRef>
              <c:f>'By discipline PG'!$B$31:$H$31</c:f>
              <c:numCache>
                <c:formatCode>General</c:formatCode>
                <c:ptCount val="7"/>
                <c:pt idx="0">
                  <c:v>2</c:v>
                </c:pt>
                <c:pt idx="1">
                  <c:v>1</c:v>
                </c:pt>
                <c:pt idx="2">
                  <c:v>5</c:v>
                </c:pt>
                <c:pt idx="3">
                  <c:v>3</c:v>
                </c:pt>
                <c:pt idx="6">
                  <c:v>-1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937792"/>
        <c:axId val="195939328"/>
      </c:barChart>
      <c:catAx>
        <c:axId val="195937792"/>
        <c:scaling>
          <c:orientation val="minMax"/>
        </c:scaling>
        <c:delete val="0"/>
        <c:axPos val="l"/>
        <c:majorTickMark val="out"/>
        <c:minorTickMark val="none"/>
        <c:tickLblPos val="nextTo"/>
        <c:crossAx val="195939328"/>
        <c:crosses val="autoZero"/>
        <c:auto val="1"/>
        <c:lblAlgn val="ctr"/>
        <c:lblOffset val="100"/>
        <c:noMultiLvlLbl val="0"/>
      </c:catAx>
      <c:valAx>
        <c:axId val="195939328"/>
        <c:scaling>
          <c:orientation val="minMax"/>
          <c:max val="15"/>
          <c:min val="-15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959377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Mission!$A$2</c:f>
              <c:strCache>
                <c:ptCount val="1"/>
                <c:pt idx="0">
                  <c:v>All other</c:v>
                </c:pt>
              </c:strCache>
            </c:strRef>
          </c:tx>
          <c:invertIfNegative val="0"/>
          <c:cat>
            <c:strRef>
              <c:f>Mission!$B$1:$H$1</c:f>
              <c:strCache>
                <c:ptCount val="7"/>
                <c:pt idx="0">
                  <c:v>More than 10% higher</c:v>
                </c:pt>
                <c:pt idx="1">
                  <c:v>6-10% higher</c:v>
                </c:pt>
                <c:pt idx="2">
                  <c:v>0-5% higher</c:v>
                </c:pt>
                <c:pt idx="3">
                  <c:v>About the same</c:v>
                </c:pt>
                <c:pt idx="4">
                  <c:v>0-5% lower</c:v>
                </c:pt>
                <c:pt idx="5">
                  <c:v>6-10% lower</c:v>
                </c:pt>
                <c:pt idx="6">
                  <c:v>More than 10% lower</c:v>
                </c:pt>
              </c:strCache>
            </c:strRef>
          </c:cat>
          <c:val>
            <c:numRef>
              <c:f>Mission!$B$2:$H$2</c:f>
              <c:numCache>
                <c:formatCode>General</c:formatCode>
                <c:ptCount val="7"/>
                <c:pt idx="0">
                  <c:v>10</c:v>
                </c:pt>
                <c:pt idx="1">
                  <c:v>3</c:v>
                </c:pt>
                <c:pt idx="2">
                  <c:v>8</c:v>
                </c:pt>
                <c:pt idx="3">
                  <c:v>12</c:v>
                </c:pt>
                <c:pt idx="4">
                  <c:v>-2</c:v>
                </c:pt>
                <c:pt idx="5">
                  <c:v>-2</c:v>
                </c:pt>
                <c:pt idx="6">
                  <c:v>-3</c:v>
                </c:pt>
              </c:numCache>
            </c:numRef>
          </c:val>
        </c:ser>
        <c:ser>
          <c:idx val="1"/>
          <c:order val="1"/>
          <c:tx>
            <c:strRef>
              <c:f>Mission!$A$3</c:f>
              <c:strCache>
                <c:ptCount val="1"/>
                <c:pt idx="0">
                  <c:v>Russell Group</c:v>
                </c:pt>
              </c:strCache>
            </c:strRef>
          </c:tx>
          <c:invertIfNegative val="0"/>
          <c:cat>
            <c:strRef>
              <c:f>Mission!$B$1:$H$1</c:f>
              <c:strCache>
                <c:ptCount val="7"/>
                <c:pt idx="0">
                  <c:v>More than 10% higher</c:v>
                </c:pt>
                <c:pt idx="1">
                  <c:v>6-10% higher</c:v>
                </c:pt>
                <c:pt idx="2">
                  <c:v>0-5% higher</c:v>
                </c:pt>
                <c:pt idx="3">
                  <c:v>About the same</c:v>
                </c:pt>
                <c:pt idx="4">
                  <c:v>0-5% lower</c:v>
                </c:pt>
                <c:pt idx="5">
                  <c:v>6-10% lower</c:v>
                </c:pt>
                <c:pt idx="6">
                  <c:v>More than 10% lower</c:v>
                </c:pt>
              </c:strCache>
            </c:strRef>
          </c:cat>
          <c:val>
            <c:numRef>
              <c:f>Mission!$B$3:$H$3</c:f>
              <c:numCache>
                <c:formatCode>General</c:formatCode>
                <c:ptCount val="7"/>
                <c:pt idx="0">
                  <c:v>15</c:v>
                </c:pt>
                <c:pt idx="1">
                  <c:v>8</c:v>
                </c:pt>
                <c:pt idx="2">
                  <c:v>2</c:v>
                </c:pt>
                <c:pt idx="3">
                  <c:v>5</c:v>
                </c:pt>
                <c:pt idx="4">
                  <c:v>-2</c:v>
                </c:pt>
                <c:pt idx="5">
                  <c:v>-2</c:v>
                </c:pt>
                <c:pt idx="6">
                  <c:v>-8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720896"/>
        <c:axId val="198730880"/>
      </c:barChart>
      <c:catAx>
        <c:axId val="198720896"/>
        <c:scaling>
          <c:orientation val="minMax"/>
        </c:scaling>
        <c:delete val="0"/>
        <c:axPos val="l"/>
        <c:majorTickMark val="out"/>
        <c:minorTickMark val="none"/>
        <c:tickLblPos val="nextTo"/>
        <c:crossAx val="198730880"/>
        <c:crosses val="autoZero"/>
        <c:auto val="1"/>
        <c:lblAlgn val="ctr"/>
        <c:lblOffset val="100"/>
        <c:noMultiLvlLbl val="0"/>
      </c:catAx>
      <c:valAx>
        <c:axId val="198730880"/>
        <c:scaling>
          <c:orientation val="minMax"/>
          <c:min val="-2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987208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Mission!$A$19</c:f>
              <c:strCache>
                <c:ptCount val="1"/>
                <c:pt idx="0">
                  <c:v>All other</c:v>
                </c:pt>
              </c:strCache>
            </c:strRef>
          </c:tx>
          <c:invertIfNegative val="0"/>
          <c:cat>
            <c:strRef>
              <c:f>Mission!$B$1:$H$1</c:f>
              <c:strCache>
                <c:ptCount val="7"/>
                <c:pt idx="0">
                  <c:v>More than 10% higher</c:v>
                </c:pt>
                <c:pt idx="1">
                  <c:v>6-10% higher</c:v>
                </c:pt>
                <c:pt idx="2">
                  <c:v>0-5% higher</c:v>
                </c:pt>
                <c:pt idx="3">
                  <c:v>About the same</c:v>
                </c:pt>
                <c:pt idx="4">
                  <c:v>0-5% lower</c:v>
                </c:pt>
                <c:pt idx="5">
                  <c:v>6-10% lower</c:v>
                </c:pt>
                <c:pt idx="6">
                  <c:v>More than 10% lower</c:v>
                </c:pt>
              </c:strCache>
            </c:strRef>
          </c:cat>
          <c:val>
            <c:numRef>
              <c:f>Mission!$B$19:$H$19</c:f>
              <c:numCache>
                <c:formatCode>General</c:formatCode>
                <c:ptCount val="7"/>
                <c:pt idx="0">
                  <c:v>8</c:v>
                </c:pt>
                <c:pt idx="1">
                  <c:v>1</c:v>
                </c:pt>
                <c:pt idx="2">
                  <c:v>2</c:v>
                </c:pt>
                <c:pt idx="3">
                  <c:v>28</c:v>
                </c:pt>
                <c:pt idx="4">
                  <c:v>-2</c:v>
                </c:pt>
                <c:pt idx="5">
                  <c:v>-1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Mission!$A$20</c:f>
              <c:strCache>
                <c:ptCount val="1"/>
                <c:pt idx="0">
                  <c:v>Russell Group</c:v>
                </c:pt>
              </c:strCache>
            </c:strRef>
          </c:tx>
          <c:invertIfNegative val="0"/>
          <c:cat>
            <c:strRef>
              <c:f>Mission!$B$1:$H$1</c:f>
              <c:strCache>
                <c:ptCount val="7"/>
                <c:pt idx="0">
                  <c:v>More than 10% higher</c:v>
                </c:pt>
                <c:pt idx="1">
                  <c:v>6-10% higher</c:v>
                </c:pt>
                <c:pt idx="2">
                  <c:v>0-5% higher</c:v>
                </c:pt>
                <c:pt idx="3">
                  <c:v>About the same</c:v>
                </c:pt>
                <c:pt idx="4">
                  <c:v>0-5% lower</c:v>
                </c:pt>
                <c:pt idx="5">
                  <c:v>6-10% lower</c:v>
                </c:pt>
                <c:pt idx="6">
                  <c:v>More than 10% lower</c:v>
                </c:pt>
              </c:strCache>
            </c:strRef>
          </c:cat>
          <c:val>
            <c:numRef>
              <c:f>Mission!$B$20:$H$20</c:f>
              <c:numCache>
                <c:formatCode>General</c:formatCode>
                <c:ptCount val="7"/>
                <c:pt idx="0">
                  <c:v>7</c:v>
                </c:pt>
                <c:pt idx="1">
                  <c:v>7</c:v>
                </c:pt>
                <c:pt idx="2">
                  <c:v>8</c:v>
                </c:pt>
                <c:pt idx="3">
                  <c:v>11</c:v>
                </c:pt>
                <c:pt idx="4">
                  <c:v>-1</c:v>
                </c:pt>
                <c:pt idx="5">
                  <c:v>-3</c:v>
                </c:pt>
                <c:pt idx="6">
                  <c:v>-5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39360"/>
        <c:axId val="139872896"/>
      </c:barChart>
      <c:catAx>
        <c:axId val="139839360"/>
        <c:scaling>
          <c:orientation val="minMax"/>
        </c:scaling>
        <c:delete val="0"/>
        <c:axPos val="l"/>
        <c:majorTickMark val="out"/>
        <c:minorTickMark val="none"/>
        <c:tickLblPos val="nextTo"/>
        <c:crossAx val="139872896"/>
        <c:crosses val="autoZero"/>
        <c:auto val="1"/>
        <c:lblAlgn val="ctr"/>
        <c:lblOffset val="100"/>
        <c:noMultiLvlLbl val="0"/>
      </c:catAx>
      <c:valAx>
        <c:axId val="139872896"/>
        <c:scaling>
          <c:orientation val="minMax"/>
          <c:min val="-2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398393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chart" Target="../charts/chart1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4" Type="http://schemas.openxmlformats.org/officeDocument/2006/relationships/chart" Target="../charts/chart1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104775</xdr:colOff>
      <xdr:row>0</xdr:row>
      <xdr:rowOff>119062</xdr:rowOff>
    </xdr:from>
    <xdr:to>
      <xdr:col>12</xdr:col>
      <xdr:colOff>171450</xdr:colOff>
      <xdr:row>11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13</xdr:row>
      <xdr:rowOff>0</xdr:rowOff>
    </xdr:from>
    <xdr:to>
      <xdr:col>12</xdr:col>
      <xdr:colOff>152400</xdr:colOff>
      <xdr:row>24</xdr:row>
      <xdr:rowOff>4763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257175</xdr:colOff>
      <xdr:row>12</xdr:row>
      <xdr:rowOff>57150</xdr:rowOff>
    </xdr:from>
    <xdr:to>
      <xdr:col>18</xdr:col>
      <xdr:colOff>323850</xdr:colOff>
      <xdr:row>24</xdr:row>
      <xdr:rowOff>123825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0</xdr:row>
      <xdr:rowOff>23812</xdr:rowOff>
    </xdr:from>
    <xdr:to>
      <xdr:col>16</xdr:col>
      <xdr:colOff>314325</xdr:colOff>
      <xdr:row>22</xdr:row>
      <xdr:rowOff>100012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28575</xdr:colOff>
      <xdr:row>26</xdr:row>
      <xdr:rowOff>180975</xdr:rowOff>
    </xdr:from>
    <xdr:to>
      <xdr:col>16</xdr:col>
      <xdr:colOff>333375</xdr:colOff>
      <xdr:row>49</xdr:row>
      <xdr:rowOff>66675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16</xdr:col>
      <xdr:colOff>304800</xdr:colOff>
      <xdr:row>22</xdr:row>
      <xdr:rowOff>266700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23</xdr:row>
      <xdr:rowOff>0</xdr:rowOff>
    </xdr:from>
    <xdr:to>
      <xdr:col>16</xdr:col>
      <xdr:colOff>304800</xdr:colOff>
      <xdr:row>45</xdr:row>
      <xdr:rowOff>76200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</xdr:colOff>
      <xdr:row>0</xdr:row>
      <xdr:rowOff>80962</xdr:rowOff>
    </xdr:from>
    <xdr:to>
      <xdr:col>17</xdr:col>
      <xdr:colOff>342900</xdr:colOff>
      <xdr:row>14</xdr:row>
      <xdr:rowOff>157162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17</xdr:row>
      <xdr:rowOff>0</xdr:rowOff>
    </xdr:from>
    <xdr:to>
      <xdr:col>17</xdr:col>
      <xdr:colOff>304800</xdr:colOff>
      <xdr:row>31</xdr:row>
      <xdr:rowOff>76200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33</xdr:row>
      <xdr:rowOff>0</xdr:rowOff>
    </xdr:from>
    <xdr:to>
      <xdr:col>17</xdr:col>
      <xdr:colOff>304800</xdr:colOff>
      <xdr:row>47</xdr:row>
      <xdr:rowOff>76200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49</xdr:row>
      <xdr:rowOff>0</xdr:rowOff>
    </xdr:from>
    <xdr:to>
      <xdr:col>17</xdr:col>
      <xdr:colOff>304800</xdr:colOff>
      <xdr:row>63</xdr:row>
      <xdr:rowOff>76200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600075</xdr:colOff>
      <xdr:row>0</xdr:row>
      <xdr:rowOff>14287</xdr:rowOff>
    </xdr:from>
    <xdr:to>
      <xdr:col>17</xdr:col>
      <xdr:colOff>295275</xdr:colOff>
      <xdr:row>14</xdr:row>
      <xdr:rowOff>90487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16</xdr:row>
      <xdr:rowOff>0</xdr:rowOff>
    </xdr:from>
    <xdr:to>
      <xdr:col>17</xdr:col>
      <xdr:colOff>304800</xdr:colOff>
      <xdr:row>30</xdr:row>
      <xdr:rowOff>76200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17</xdr:col>
      <xdr:colOff>304800</xdr:colOff>
      <xdr:row>45</xdr:row>
      <xdr:rowOff>76200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46</xdr:row>
      <xdr:rowOff>0</xdr:rowOff>
    </xdr:from>
    <xdr:to>
      <xdr:col>17</xdr:col>
      <xdr:colOff>304800</xdr:colOff>
      <xdr:row>60</xdr:row>
      <xdr:rowOff>76200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409575</xdr:colOff>
      <xdr:row>0</xdr:row>
      <xdr:rowOff>23811</xdr:rowOff>
    </xdr:from>
    <xdr:to>
      <xdr:col>4</xdr:col>
      <xdr:colOff>476250</xdr:colOff>
      <xdr:row>18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4761</xdr:rowOff>
    </xdr:from>
    <xdr:to>
      <xdr:col>3</xdr:col>
      <xdr:colOff>28575</xdr:colOff>
      <xdr:row>26</xdr:row>
      <xdr:rowOff>47624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2</xdr:row>
      <xdr:rowOff>4762</xdr:rowOff>
    </xdr:from>
    <xdr:to>
      <xdr:col>10</xdr:col>
      <xdr:colOff>180975</xdr:colOff>
      <xdr:row>19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showGridLines="0" tabSelected="1" workbookViewId="0">
      <selection activeCell="F12" sqref="F12"/>
    </sheetView>
  </sheetViews>
  <sheetFormatPr defaultRowHeight="15" x14ac:dyDescent="0.25"/>
  <cols>
    <col min="1" max="1" width="27.7109375" style="4" customWidth="1"/>
    <col min="2" max="4" width="9.140625" style="4"/>
    <col min="5" max="5" width="11.140625" style="4" customWidth="1"/>
    <col min="6" max="6" width="12.7109375" customWidth="1"/>
  </cols>
  <sheetData>
    <row r="1" spans="1:6" ht="15.75" x14ac:dyDescent="0.25">
      <c r="A1" s="8" t="s">
        <v>47</v>
      </c>
      <c r="B1" s="5" t="s">
        <v>56</v>
      </c>
    </row>
    <row r="2" spans="1:6" ht="40.5" customHeight="1" x14ac:dyDescent="0.25">
      <c r="B2" s="14" t="s">
        <v>57</v>
      </c>
      <c r="C2" s="15"/>
      <c r="D2" s="15"/>
      <c r="E2" s="15"/>
      <c r="F2" s="15"/>
    </row>
    <row r="3" spans="1:6" x14ac:dyDescent="0.25">
      <c r="B3" s="9" t="s">
        <v>38</v>
      </c>
      <c r="C3" s="9"/>
      <c r="D3" s="9"/>
      <c r="E3" s="9"/>
    </row>
    <row r="4" spans="1:6" ht="26.25" x14ac:dyDescent="0.25">
      <c r="A4" s="5" t="s">
        <v>28</v>
      </c>
      <c r="B4" s="6" t="s">
        <v>35</v>
      </c>
      <c r="C4" s="6" t="s">
        <v>37</v>
      </c>
      <c r="D4" s="6" t="s">
        <v>39</v>
      </c>
      <c r="E4" s="6" t="s">
        <v>40</v>
      </c>
    </row>
    <row r="5" spans="1:6" x14ac:dyDescent="0.25">
      <c r="A5" s="4" t="s">
        <v>3</v>
      </c>
      <c r="B5" s="4">
        <f>'By discipline UG'!E10</f>
        <v>17</v>
      </c>
      <c r="C5" s="4">
        <f>'By discipline UG'!$E$37</f>
        <v>39</v>
      </c>
      <c r="D5" s="4">
        <f>'By discipline PG'!E11</f>
        <v>43</v>
      </c>
      <c r="E5" s="4">
        <f>'By discipline PG'!E32</f>
        <v>35</v>
      </c>
    </row>
    <row r="6" spans="1:6" x14ac:dyDescent="0.25">
      <c r="A6" s="4" t="s">
        <v>41</v>
      </c>
      <c r="B6" s="4">
        <f>'By discipline UG'!B10+'By discipline UG'!C10+'By discipline UG'!D10</f>
        <v>46</v>
      </c>
      <c r="C6" s="4">
        <f>SUM('By discipline UG'!$B$37:$D$37)</f>
        <v>33</v>
      </c>
      <c r="D6" s="4">
        <f>'By discipline PG'!B11+'By discipline PG'!C11+'By discipline PG'!D11</f>
        <v>26</v>
      </c>
      <c r="E6" s="4">
        <f>'By discipline PG'!B32+'By discipline PG'!C32+'By discipline PG'!D32</f>
        <v>30</v>
      </c>
    </row>
    <row r="7" spans="1:6" x14ac:dyDescent="0.25">
      <c r="A7" s="4" t="s">
        <v>42</v>
      </c>
      <c r="B7" s="4">
        <f>SUM('By discipline UG'!F10:H10)</f>
        <v>-19</v>
      </c>
      <c r="C7" s="4">
        <f>SUM('By discipline UG'!$F$37   : 'By discipline UG'!$H$37)</f>
        <v>-10</v>
      </c>
      <c r="D7" s="4">
        <f>'By discipline PG'!F11+'By discipline PG'!G11+'By discipline PG'!H11</f>
        <v>-14</v>
      </c>
      <c r="E7" s="4">
        <f>'By discipline PG'!F32+'By discipline PG'!G32+'By discipline PG'!H32</f>
        <v>-18</v>
      </c>
    </row>
    <row r="8" spans="1:6" x14ac:dyDescent="0.25">
      <c r="B8" s="4">
        <f>B5+B6-B7</f>
        <v>82</v>
      </c>
      <c r="C8" s="4">
        <f t="shared" ref="C8:E8" si="0">C5+C6-C7</f>
        <v>82</v>
      </c>
      <c r="D8" s="4">
        <f t="shared" si="0"/>
        <v>83</v>
      </c>
      <c r="E8" s="4">
        <f t="shared" si="0"/>
        <v>83</v>
      </c>
    </row>
    <row r="10" spans="1:6" ht="26.25" x14ac:dyDescent="0.25">
      <c r="A10" s="6" t="s">
        <v>43</v>
      </c>
      <c r="B10" s="7">
        <f>'By discipline UG'!B10/Summary!B6</f>
        <v>0.54347826086956519</v>
      </c>
      <c r="C10" s="7">
        <f>'By discipline UG'!B37/Summary!C6</f>
        <v>0.45454545454545453</v>
      </c>
      <c r="D10" s="7">
        <f>'By discipline PG'!B11/Summary!D6</f>
        <v>0.46153846153846156</v>
      </c>
      <c r="E10" s="7">
        <f>'By discipline PG'!B32/Summary!E6</f>
        <v>0.46666666666666667</v>
      </c>
    </row>
    <row r="11" spans="1:6" ht="26.25" x14ac:dyDescent="0.25">
      <c r="A11" s="6" t="s">
        <v>44</v>
      </c>
      <c r="B11" s="7">
        <f>'By discipline UG'!H10/B7</f>
        <v>0.57894736842105265</v>
      </c>
      <c r="C11" s="7">
        <f>'By discipline UG'!H37/Summary!C7</f>
        <v>0.5</v>
      </c>
      <c r="D11" s="7">
        <f>'By discipline PG'!H11/Summary!D7</f>
        <v>0.7142857142857143</v>
      </c>
      <c r="E11" s="7">
        <f>'By discipline PG'!H32/Summary!E7</f>
        <v>0.72222222222222221</v>
      </c>
    </row>
    <row r="13" spans="1:6" x14ac:dyDescent="0.25">
      <c r="B13" s="9" t="s">
        <v>38</v>
      </c>
      <c r="C13" s="9"/>
      <c r="D13" s="9"/>
      <c r="E13" s="9"/>
    </row>
    <row r="14" spans="1:6" ht="26.25" x14ac:dyDescent="0.25">
      <c r="A14" s="5" t="s">
        <v>45</v>
      </c>
      <c r="B14" s="6" t="s">
        <v>35</v>
      </c>
      <c r="C14" s="6" t="s">
        <v>37</v>
      </c>
      <c r="D14" s="6" t="s">
        <v>39</v>
      </c>
      <c r="E14" s="6" t="s">
        <v>40</v>
      </c>
    </row>
    <row r="15" spans="1:6" x14ac:dyDescent="0.25">
      <c r="A15" s="4" t="s">
        <v>41</v>
      </c>
      <c r="B15" s="4">
        <f>SUM(Mission!$B$3:$D$3)</f>
        <v>25</v>
      </c>
      <c r="C15" s="4">
        <f>SUM(Mission!$B$20:$D$20)</f>
        <v>22</v>
      </c>
      <c r="D15" s="4">
        <f>SUM(Mission!$B$36:$D$36)</f>
        <v>19</v>
      </c>
      <c r="E15" s="4">
        <f>SUM(Mission!$B$52:$D$52)</f>
        <v>23</v>
      </c>
    </row>
    <row r="16" spans="1:6" x14ac:dyDescent="0.25">
      <c r="A16" s="4" t="s">
        <v>3</v>
      </c>
      <c r="B16" s="4">
        <f>Mission!$E$3</f>
        <v>5</v>
      </c>
      <c r="C16" s="4">
        <f>Mission!$E$20</f>
        <v>11</v>
      </c>
      <c r="D16" s="4">
        <f>Mission!$E$36</f>
        <v>17</v>
      </c>
      <c r="E16" s="4">
        <f>Mission!$E$52</f>
        <v>10</v>
      </c>
    </row>
    <row r="17" spans="1:5" x14ac:dyDescent="0.25">
      <c r="A17" s="4" t="s">
        <v>42</v>
      </c>
      <c r="B17" s="4">
        <f>SUM(Mission!$F$3:$H$3)</f>
        <v>-12</v>
      </c>
      <c r="C17" s="4">
        <f>SUM(Mission!$F$20:$H$20)</f>
        <v>-9</v>
      </c>
      <c r="D17" s="4">
        <f>SUM(Mission!$F$36:$H$36)</f>
        <v>-6</v>
      </c>
      <c r="E17" s="4">
        <f>SUM(Mission!$F$52:$H$52)</f>
        <v>-9</v>
      </c>
    </row>
    <row r="18" spans="1:5" x14ac:dyDescent="0.25">
      <c r="B18" s="4">
        <f>B15+B16-B17</f>
        <v>42</v>
      </c>
      <c r="C18" s="4">
        <f t="shared" ref="C18:E18" si="1">C15+C16-C17</f>
        <v>42</v>
      </c>
      <c r="D18" s="4">
        <f t="shared" si="1"/>
        <v>42</v>
      </c>
      <c r="E18" s="4">
        <f t="shared" si="1"/>
        <v>42</v>
      </c>
    </row>
    <row r="19" spans="1:5" x14ac:dyDescent="0.25">
      <c r="B19" s="9" t="s">
        <v>38</v>
      </c>
      <c r="C19" s="9"/>
      <c r="D19" s="9"/>
      <c r="E19" s="9"/>
    </row>
    <row r="20" spans="1:5" ht="26.25" x14ac:dyDescent="0.25">
      <c r="A20" s="5" t="s">
        <v>46</v>
      </c>
      <c r="B20" s="6" t="s">
        <v>35</v>
      </c>
      <c r="C20" s="6" t="s">
        <v>37</v>
      </c>
      <c r="D20" s="6" t="s">
        <v>39</v>
      </c>
      <c r="E20" s="6" t="s">
        <v>40</v>
      </c>
    </row>
    <row r="21" spans="1:5" x14ac:dyDescent="0.25">
      <c r="A21" s="4" t="s">
        <v>41</v>
      </c>
      <c r="B21" s="4">
        <f>SUM(Mission!$B$2:$D$2)</f>
        <v>21</v>
      </c>
      <c r="C21" s="4">
        <f>SUM(Mission!$B$19:$D$19)</f>
        <v>11</v>
      </c>
      <c r="D21" s="4">
        <f>SUM(Mission!$B$35:$D$35)</f>
        <v>7</v>
      </c>
      <c r="E21" s="4">
        <f>SUM(Mission!$B$51:$D$51)</f>
        <v>7</v>
      </c>
    </row>
    <row r="22" spans="1:5" x14ac:dyDescent="0.25">
      <c r="A22" s="4" t="s">
        <v>3</v>
      </c>
      <c r="B22" s="4">
        <f>Mission!$E$2</f>
        <v>12</v>
      </c>
      <c r="C22" s="4">
        <f>Mission!$E$19</f>
        <v>28</v>
      </c>
      <c r="D22" s="4">
        <f>Mission!$E$35</f>
        <v>26</v>
      </c>
      <c r="E22" s="4">
        <f>Mission!$E$51</f>
        <v>25</v>
      </c>
    </row>
    <row r="23" spans="1:5" x14ac:dyDescent="0.25">
      <c r="A23" s="4" t="s">
        <v>42</v>
      </c>
      <c r="B23" s="4">
        <f>SUM(Mission!$F$2:$H$2)</f>
        <v>-7</v>
      </c>
      <c r="C23" s="4">
        <f>SUM(Mission!$F$19:$H$19)</f>
        <v>-3</v>
      </c>
      <c r="D23" s="4">
        <f>SUM(Mission!$F$35:$H$35)</f>
        <v>-8</v>
      </c>
      <c r="E23" s="4">
        <f>SUM(Mission!$F$51:$H$51)</f>
        <v>-9</v>
      </c>
    </row>
    <row r="24" spans="1:5" x14ac:dyDescent="0.25">
      <c r="B24" s="4">
        <f>B21+B22-B23</f>
        <v>40</v>
      </c>
      <c r="C24" s="4">
        <f t="shared" ref="C24" si="2">C21+C22-C23</f>
        <v>42</v>
      </c>
      <c r="D24" s="4">
        <f t="shared" ref="D24" si="3">D21+D22-D23</f>
        <v>41</v>
      </c>
      <c r="E24" s="4">
        <f t="shared" ref="E24" si="4">E21+E22-E23</f>
        <v>41</v>
      </c>
    </row>
  </sheetData>
  <mergeCells count="4">
    <mergeCell ref="B3:E3"/>
    <mergeCell ref="B13:E13"/>
    <mergeCell ref="B19:E19"/>
    <mergeCell ref="B2:F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showGridLines="0" workbookViewId="0">
      <selection activeCell="A10" sqref="A10"/>
    </sheetView>
  </sheetViews>
  <sheetFormatPr defaultRowHeight="15" x14ac:dyDescent="0.25"/>
  <cols>
    <col min="1" max="1" width="43.42578125" customWidth="1"/>
  </cols>
  <sheetData>
    <row r="1" spans="1:8" s="3" customFormat="1" ht="45" x14ac:dyDescent="0.25">
      <c r="A1" s="10" t="s">
        <v>35</v>
      </c>
      <c r="B1" s="10" t="s">
        <v>6</v>
      </c>
      <c r="C1" s="10" t="s">
        <v>9</v>
      </c>
      <c r="D1" s="10" t="s">
        <v>16</v>
      </c>
      <c r="E1" s="10" t="s">
        <v>3</v>
      </c>
      <c r="F1" s="10" t="s">
        <v>20</v>
      </c>
      <c r="G1" s="10" t="s">
        <v>12</v>
      </c>
      <c r="H1" s="10" t="s">
        <v>7</v>
      </c>
    </row>
    <row r="2" spans="1:8" x14ac:dyDescent="0.25">
      <c r="A2" s="1" t="s">
        <v>18</v>
      </c>
      <c r="B2" s="2">
        <v>6</v>
      </c>
      <c r="C2" s="2">
        <v>2</v>
      </c>
      <c r="D2" s="2"/>
      <c r="E2" s="2"/>
      <c r="F2" s="2"/>
      <c r="G2" s="2"/>
      <c r="H2" s="2"/>
    </row>
    <row r="3" spans="1:8" x14ac:dyDescent="0.25">
      <c r="A3" s="1" t="s">
        <v>14</v>
      </c>
      <c r="B3" s="2">
        <v>3</v>
      </c>
      <c r="C3" s="2"/>
      <c r="D3" s="2">
        <v>3</v>
      </c>
      <c r="E3" s="2">
        <v>2</v>
      </c>
      <c r="F3" s="2">
        <v>-2</v>
      </c>
      <c r="G3" s="2">
        <v>-1</v>
      </c>
      <c r="H3" s="2">
        <v>-3</v>
      </c>
    </row>
    <row r="4" spans="1:8" x14ac:dyDescent="0.25">
      <c r="A4" s="1" t="s">
        <v>15</v>
      </c>
      <c r="B4" s="2">
        <v>4</v>
      </c>
      <c r="C4" s="2">
        <v>1</v>
      </c>
      <c r="D4" s="2">
        <v>2</v>
      </c>
      <c r="E4" s="2">
        <v>4</v>
      </c>
      <c r="F4" s="2"/>
      <c r="G4" s="2">
        <v>-2</v>
      </c>
      <c r="H4" s="2">
        <v>-4</v>
      </c>
    </row>
    <row r="5" spans="1:8" x14ac:dyDescent="0.25">
      <c r="A5" s="1" t="s">
        <v>21</v>
      </c>
      <c r="B5" s="2">
        <v>1</v>
      </c>
      <c r="C5" s="2">
        <v>1</v>
      </c>
      <c r="D5" s="2">
        <v>1</v>
      </c>
      <c r="E5" s="2">
        <v>2</v>
      </c>
      <c r="F5" s="2">
        <v>-2</v>
      </c>
      <c r="G5" s="2">
        <v>-1</v>
      </c>
      <c r="H5" s="2">
        <v>-1</v>
      </c>
    </row>
    <row r="6" spans="1:8" x14ac:dyDescent="0.25">
      <c r="A6" s="1" t="s">
        <v>2</v>
      </c>
      <c r="B6" s="2">
        <v>8</v>
      </c>
      <c r="C6" s="2">
        <v>3</v>
      </c>
      <c r="D6" s="2">
        <v>2</v>
      </c>
      <c r="E6" s="2">
        <v>6</v>
      </c>
      <c r="F6" s="2"/>
      <c r="G6" s="2"/>
      <c r="H6" s="2">
        <v>-2</v>
      </c>
    </row>
    <row r="7" spans="1:8" hidden="1" x14ac:dyDescent="0.25">
      <c r="A7" s="1" t="s">
        <v>25</v>
      </c>
      <c r="B7" s="2"/>
      <c r="C7" s="2">
        <v>1</v>
      </c>
      <c r="D7" s="2"/>
      <c r="E7" s="2"/>
      <c r="F7" s="2"/>
      <c r="G7" s="2"/>
      <c r="H7" s="2"/>
    </row>
    <row r="8" spans="1:8" hidden="1" x14ac:dyDescent="0.25">
      <c r="A8" s="1" t="s">
        <v>26</v>
      </c>
      <c r="B8" s="2"/>
      <c r="C8" s="2"/>
      <c r="D8" s="2">
        <v>1</v>
      </c>
      <c r="E8" s="2"/>
      <c r="F8" s="2"/>
      <c r="G8" s="2"/>
      <c r="H8" s="2"/>
    </row>
    <row r="9" spans="1:8" x14ac:dyDescent="0.25">
      <c r="A9" s="1" t="s">
        <v>29</v>
      </c>
      <c r="B9" s="2">
        <v>3</v>
      </c>
      <c r="C9" s="2">
        <v>3</v>
      </c>
      <c r="D9" s="2">
        <v>1</v>
      </c>
      <c r="E9" s="2">
        <v>3</v>
      </c>
      <c r="F9" s="2"/>
      <c r="G9" s="2"/>
      <c r="H9" s="2">
        <v>-1</v>
      </c>
    </row>
    <row r="10" spans="1:8" x14ac:dyDescent="0.25">
      <c r="A10" s="1" t="s">
        <v>30</v>
      </c>
      <c r="B10">
        <f>SUM(B2:B9)</f>
        <v>25</v>
      </c>
      <c r="C10">
        <f t="shared" ref="C10:H10" si="0">SUM(C2:C9)</f>
        <v>11</v>
      </c>
      <c r="D10">
        <f t="shared" si="0"/>
        <v>10</v>
      </c>
      <c r="E10">
        <f t="shared" si="0"/>
        <v>17</v>
      </c>
      <c r="F10">
        <f t="shared" si="0"/>
        <v>-4</v>
      </c>
      <c r="G10">
        <f t="shared" si="0"/>
        <v>-4</v>
      </c>
      <c r="H10">
        <f t="shared" si="0"/>
        <v>-11</v>
      </c>
    </row>
    <row r="28" spans="1:12" ht="45" x14ac:dyDescent="0.25">
      <c r="A28" s="11" t="s">
        <v>31</v>
      </c>
      <c r="B28" s="10" t="s">
        <v>6</v>
      </c>
      <c r="C28" s="10" t="s">
        <v>9</v>
      </c>
      <c r="D28" s="10" t="s">
        <v>16</v>
      </c>
      <c r="E28" s="10" t="s">
        <v>3</v>
      </c>
      <c r="F28" s="10" t="s">
        <v>20</v>
      </c>
      <c r="G28" s="10" t="s">
        <v>12</v>
      </c>
      <c r="H28" s="10" t="s">
        <v>7</v>
      </c>
      <c r="I28" s="3"/>
    </row>
    <row r="29" spans="1:12" x14ac:dyDescent="0.25">
      <c r="A29" s="1" t="s">
        <v>18</v>
      </c>
      <c r="B29" s="2">
        <v>3</v>
      </c>
      <c r="C29" s="2">
        <v>1</v>
      </c>
      <c r="D29" s="2">
        <v>2</v>
      </c>
      <c r="E29" s="2">
        <v>2</v>
      </c>
      <c r="F29" s="2"/>
      <c r="G29" s="2"/>
      <c r="H29" s="2"/>
      <c r="L29" s="2"/>
    </row>
    <row r="30" spans="1:12" x14ac:dyDescent="0.25">
      <c r="A30" s="1" t="s">
        <v>14</v>
      </c>
      <c r="B30" s="2">
        <v>2</v>
      </c>
      <c r="C30" s="2">
        <v>1</v>
      </c>
      <c r="D30" s="2">
        <v>1</v>
      </c>
      <c r="E30" s="2">
        <v>9</v>
      </c>
      <c r="F30" s="2">
        <v>-1</v>
      </c>
      <c r="G30" s="2"/>
      <c r="H30" s="2">
        <v>-1</v>
      </c>
      <c r="L30" s="2"/>
    </row>
    <row r="31" spans="1:12" x14ac:dyDescent="0.25">
      <c r="A31" s="1" t="s">
        <v>15</v>
      </c>
      <c r="B31" s="2">
        <v>1</v>
      </c>
      <c r="C31" s="2">
        <v>1</v>
      </c>
      <c r="D31" s="2">
        <v>2</v>
      </c>
      <c r="E31" s="2">
        <v>10</v>
      </c>
      <c r="F31" s="2">
        <v>-1</v>
      </c>
      <c r="G31" s="2">
        <v>-1</v>
      </c>
      <c r="H31" s="2">
        <v>-1</v>
      </c>
      <c r="L31" s="2"/>
    </row>
    <row r="32" spans="1:12" x14ac:dyDescent="0.25">
      <c r="A32" s="1" t="s">
        <v>21</v>
      </c>
      <c r="B32" s="2">
        <v>1</v>
      </c>
      <c r="C32" s="2">
        <v>1</v>
      </c>
      <c r="D32" s="2"/>
      <c r="E32" s="2">
        <v>3</v>
      </c>
      <c r="F32" s="2"/>
      <c r="G32" s="2">
        <v>-2</v>
      </c>
      <c r="H32" s="2">
        <v>-2</v>
      </c>
      <c r="L32" s="2"/>
    </row>
    <row r="33" spans="1:12" x14ac:dyDescent="0.25">
      <c r="A33" s="1" t="s">
        <v>2</v>
      </c>
      <c r="B33" s="2">
        <v>7</v>
      </c>
      <c r="C33" s="2">
        <v>1</v>
      </c>
      <c r="D33" s="2">
        <v>3</v>
      </c>
      <c r="E33" s="2">
        <v>10</v>
      </c>
      <c r="F33" s="2"/>
      <c r="G33" s="2">
        <v>-1</v>
      </c>
      <c r="H33" s="2"/>
      <c r="L33" s="2"/>
    </row>
    <row r="34" spans="1:12" hidden="1" x14ac:dyDescent="0.25">
      <c r="A34" s="1" t="s">
        <v>25</v>
      </c>
      <c r="B34" s="2"/>
      <c r="C34" s="2"/>
      <c r="D34" s="2"/>
      <c r="E34" s="2"/>
      <c r="F34" s="2">
        <v>1</v>
      </c>
      <c r="G34" s="2"/>
      <c r="H34" s="2"/>
      <c r="L34" s="2"/>
    </row>
    <row r="35" spans="1:12" hidden="1" x14ac:dyDescent="0.25">
      <c r="A35" s="1" t="s">
        <v>26</v>
      </c>
      <c r="B35" s="2"/>
      <c r="C35" s="2"/>
      <c r="D35" s="2"/>
      <c r="E35" s="2">
        <v>1</v>
      </c>
      <c r="F35" s="2"/>
      <c r="G35" s="2"/>
      <c r="H35" s="2"/>
      <c r="L35" s="2"/>
    </row>
    <row r="36" spans="1:12" x14ac:dyDescent="0.25">
      <c r="A36" s="1" t="s">
        <v>34</v>
      </c>
      <c r="B36" s="2">
        <v>1</v>
      </c>
      <c r="C36" s="2">
        <v>3</v>
      </c>
      <c r="D36" s="2">
        <v>2</v>
      </c>
      <c r="E36" s="2">
        <v>4</v>
      </c>
      <c r="F36" s="2"/>
      <c r="G36" s="2"/>
      <c r="H36" s="2">
        <v>-1</v>
      </c>
      <c r="L36" s="2"/>
    </row>
    <row r="37" spans="1:12" x14ac:dyDescent="0.25">
      <c r="A37" s="1" t="s">
        <v>30</v>
      </c>
      <c r="B37">
        <f>SUM(B29:B36)</f>
        <v>15</v>
      </c>
      <c r="C37">
        <f t="shared" ref="C37:H37" si="1">SUM(C29:C36)</f>
        <v>8</v>
      </c>
      <c r="D37">
        <f t="shared" si="1"/>
        <v>10</v>
      </c>
      <c r="E37">
        <f t="shared" si="1"/>
        <v>39</v>
      </c>
      <c r="F37">
        <f t="shared" si="1"/>
        <v>-1</v>
      </c>
      <c r="G37">
        <f t="shared" si="1"/>
        <v>-4</v>
      </c>
      <c r="H37">
        <f t="shared" si="1"/>
        <v>-5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2"/>
  <sheetViews>
    <sheetView showGridLines="0" workbookViewId="0">
      <selection activeCell="A11" sqref="A11"/>
    </sheetView>
  </sheetViews>
  <sheetFormatPr defaultRowHeight="15" x14ac:dyDescent="0.25"/>
  <cols>
    <col min="1" max="1" width="41.7109375" customWidth="1"/>
  </cols>
  <sheetData>
    <row r="2" spans="1:10" ht="45" x14ac:dyDescent="0.25">
      <c r="A2" s="12" t="s">
        <v>32</v>
      </c>
      <c r="B2" s="10" t="s">
        <v>6</v>
      </c>
      <c r="C2" s="10" t="s">
        <v>9</v>
      </c>
      <c r="D2" s="10" t="s">
        <v>16</v>
      </c>
      <c r="E2" s="10" t="s">
        <v>3</v>
      </c>
      <c r="F2" s="10" t="s">
        <v>20</v>
      </c>
      <c r="G2" s="10" t="s">
        <v>12</v>
      </c>
      <c r="H2" s="10" t="s">
        <v>7</v>
      </c>
    </row>
    <row r="3" spans="1:10" x14ac:dyDescent="0.25">
      <c r="A3" s="1" t="s">
        <v>18</v>
      </c>
      <c r="B3" s="2">
        <v>3</v>
      </c>
      <c r="C3" s="2"/>
      <c r="D3" s="2">
        <v>2</v>
      </c>
      <c r="E3" s="2">
        <v>1</v>
      </c>
      <c r="F3" s="2"/>
      <c r="G3" s="2"/>
      <c r="H3" s="2">
        <v>-2</v>
      </c>
      <c r="I3" s="2"/>
      <c r="J3" s="2"/>
    </row>
    <row r="4" spans="1:10" x14ac:dyDescent="0.25">
      <c r="A4" s="1" t="s">
        <v>14</v>
      </c>
      <c r="B4" s="2">
        <v>2</v>
      </c>
      <c r="C4" s="2">
        <v>1</v>
      </c>
      <c r="D4" s="2">
        <v>2</v>
      </c>
      <c r="E4" s="2">
        <v>6</v>
      </c>
      <c r="F4" s="2">
        <v>-1</v>
      </c>
      <c r="G4" s="2">
        <v>-1</v>
      </c>
      <c r="H4" s="2">
        <v>-2</v>
      </c>
      <c r="I4" s="2"/>
      <c r="J4" s="2"/>
    </row>
    <row r="5" spans="1:10" x14ac:dyDescent="0.25">
      <c r="A5" s="1" t="s">
        <v>15</v>
      </c>
      <c r="B5" s="2">
        <v>2</v>
      </c>
      <c r="C5" s="2"/>
      <c r="D5" s="2"/>
      <c r="E5" s="2">
        <v>11</v>
      </c>
      <c r="F5" s="2">
        <v>-1</v>
      </c>
      <c r="G5" s="2"/>
      <c r="H5" s="2">
        <v>-3</v>
      </c>
      <c r="I5" s="2"/>
      <c r="J5" s="2"/>
    </row>
    <row r="6" spans="1:10" x14ac:dyDescent="0.25">
      <c r="A6" s="1" t="s">
        <v>21</v>
      </c>
      <c r="B6" s="2"/>
      <c r="C6" s="2"/>
      <c r="D6" s="2">
        <v>1</v>
      </c>
      <c r="E6" s="2">
        <v>5</v>
      </c>
      <c r="F6" s="2">
        <v>-1</v>
      </c>
      <c r="G6" s="2"/>
      <c r="H6" s="2"/>
      <c r="I6" s="2"/>
      <c r="J6" s="2"/>
    </row>
    <row r="7" spans="1:10" x14ac:dyDescent="0.25">
      <c r="A7" s="1" t="s">
        <v>2</v>
      </c>
      <c r="B7" s="2">
        <v>3</v>
      </c>
      <c r="C7" s="2">
        <v>2</v>
      </c>
      <c r="D7" s="2">
        <v>2</v>
      </c>
      <c r="E7" s="2">
        <v>13</v>
      </c>
      <c r="F7" s="2"/>
      <c r="G7" s="2"/>
      <c r="H7" s="2">
        <v>-2</v>
      </c>
      <c r="I7" s="2"/>
      <c r="J7" s="2"/>
    </row>
    <row r="8" spans="1:10" hidden="1" x14ac:dyDescent="0.25">
      <c r="A8" s="1" t="s">
        <v>25</v>
      </c>
      <c r="B8" s="2"/>
      <c r="C8" s="2"/>
      <c r="D8" s="2">
        <v>1</v>
      </c>
      <c r="E8" s="2"/>
      <c r="F8" s="2"/>
      <c r="G8" s="2"/>
      <c r="H8" s="2"/>
      <c r="I8" s="2"/>
      <c r="J8" s="2"/>
    </row>
    <row r="9" spans="1:10" hidden="1" x14ac:dyDescent="0.25">
      <c r="A9" s="1" t="s">
        <v>26</v>
      </c>
      <c r="B9" s="2"/>
      <c r="C9" s="2"/>
      <c r="D9" s="2"/>
      <c r="E9" s="2">
        <v>1</v>
      </c>
      <c r="F9" s="2"/>
      <c r="G9" s="2"/>
      <c r="H9" s="2"/>
      <c r="I9" s="2"/>
      <c r="J9" s="2"/>
    </row>
    <row r="10" spans="1:10" x14ac:dyDescent="0.25">
      <c r="A10" s="1" t="s">
        <v>29</v>
      </c>
      <c r="B10" s="2">
        <v>2</v>
      </c>
      <c r="C10" s="2">
        <v>1</v>
      </c>
      <c r="D10" s="2">
        <v>2</v>
      </c>
      <c r="E10" s="2">
        <v>6</v>
      </c>
      <c r="F10" s="2"/>
      <c r="G10" s="2"/>
      <c r="H10" s="2">
        <v>-1</v>
      </c>
      <c r="I10" s="2"/>
      <c r="J10" s="2"/>
    </row>
    <row r="11" spans="1:10" x14ac:dyDescent="0.25">
      <c r="A11" s="1" t="s">
        <v>30</v>
      </c>
      <c r="B11">
        <f>SUM(B3:B10)</f>
        <v>12</v>
      </c>
      <c r="C11">
        <f t="shared" ref="C11:H11" si="0">SUM(C3:C10)</f>
        <v>4</v>
      </c>
      <c r="D11">
        <f t="shared" si="0"/>
        <v>10</v>
      </c>
      <c r="E11">
        <f t="shared" si="0"/>
        <v>43</v>
      </c>
      <c r="F11">
        <f t="shared" si="0"/>
        <v>-3</v>
      </c>
      <c r="G11">
        <f t="shared" si="0"/>
        <v>-1</v>
      </c>
      <c r="H11">
        <f t="shared" si="0"/>
        <v>-10</v>
      </c>
    </row>
    <row r="23" spans="1:12" ht="45" x14ac:dyDescent="0.25">
      <c r="A23" s="13" t="s">
        <v>33</v>
      </c>
      <c r="B23" s="10" t="s">
        <v>6</v>
      </c>
      <c r="C23" s="10" t="s">
        <v>9</v>
      </c>
      <c r="D23" s="10" t="s">
        <v>16</v>
      </c>
      <c r="E23" s="10" t="s">
        <v>3</v>
      </c>
      <c r="F23" s="10" t="s">
        <v>20</v>
      </c>
      <c r="G23" s="10" t="s">
        <v>12</v>
      </c>
      <c r="H23" s="10" t="s">
        <v>7</v>
      </c>
    </row>
    <row r="24" spans="1:12" x14ac:dyDescent="0.25">
      <c r="A24" s="1" t="s">
        <v>18</v>
      </c>
      <c r="B24" s="2">
        <v>3</v>
      </c>
      <c r="C24" s="2"/>
      <c r="D24" s="2">
        <v>2</v>
      </c>
      <c r="E24" s="2">
        <v>1</v>
      </c>
      <c r="F24" s="2"/>
      <c r="G24" s="2"/>
      <c r="H24" s="2">
        <v>-2</v>
      </c>
      <c r="K24" s="2"/>
      <c r="L24" s="2"/>
    </row>
    <row r="25" spans="1:12" x14ac:dyDescent="0.25">
      <c r="A25" s="1" t="s">
        <v>14</v>
      </c>
      <c r="B25" s="2">
        <v>2</v>
      </c>
      <c r="C25" s="2">
        <v>2</v>
      </c>
      <c r="D25" s="2"/>
      <c r="E25" s="2">
        <v>9</v>
      </c>
      <c r="F25" s="2"/>
      <c r="G25" s="2">
        <v>-1</v>
      </c>
      <c r="H25" s="2">
        <v>-1</v>
      </c>
      <c r="K25" s="2"/>
      <c r="L25" s="2"/>
    </row>
    <row r="26" spans="1:12" x14ac:dyDescent="0.25">
      <c r="A26" s="1" t="s">
        <v>15</v>
      </c>
      <c r="B26" s="2">
        <v>1</v>
      </c>
      <c r="C26" s="2"/>
      <c r="D26" s="2">
        <v>2</v>
      </c>
      <c r="E26" s="2">
        <v>8</v>
      </c>
      <c r="F26" s="2"/>
      <c r="G26" s="2">
        <v>-1</v>
      </c>
      <c r="H26" s="2">
        <v>-5</v>
      </c>
      <c r="K26" s="2"/>
      <c r="L26" s="2"/>
    </row>
    <row r="27" spans="1:12" x14ac:dyDescent="0.25">
      <c r="A27" s="1" t="s">
        <v>21</v>
      </c>
      <c r="B27" s="2">
        <v>2</v>
      </c>
      <c r="C27" s="2"/>
      <c r="D27" s="2"/>
      <c r="E27" s="2">
        <v>3</v>
      </c>
      <c r="F27" s="2">
        <v>-1</v>
      </c>
      <c r="G27" s="2"/>
      <c r="H27" s="2">
        <v>-1</v>
      </c>
      <c r="K27" s="2"/>
      <c r="L27" s="2"/>
    </row>
    <row r="28" spans="1:12" x14ac:dyDescent="0.25">
      <c r="A28" s="1" t="s">
        <v>2</v>
      </c>
      <c r="B28" s="2">
        <v>4</v>
      </c>
      <c r="C28" s="2">
        <v>1</v>
      </c>
      <c r="D28" s="2">
        <v>2</v>
      </c>
      <c r="E28" s="2">
        <v>11</v>
      </c>
      <c r="F28" s="2"/>
      <c r="G28" s="2">
        <v>-2</v>
      </c>
      <c r="H28" s="2">
        <v>-2</v>
      </c>
      <c r="K28" s="2"/>
      <c r="L28" s="2"/>
    </row>
    <row r="29" spans="1:12" hidden="1" x14ac:dyDescent="0.25">
      <c r="A29" s="1" t="s">
        <v>25</v>
      </c>
      <c r="B29" s="2"/>
      <c r="C29" s="2"/>
      <c r="D29" s="2">
        <v>1</v>
      </c>
      <c r="E29" s="2"/>
      <c r="F29" s="2"/>
      <c r="G29" s="2"/>
      <c r="H29" s="2"/>
      <c r="K29" s="2"/>
      <c r="L29" s="2"/>
    </row>
    <row r="30" spans="1:12" hidden="1" x14ac:dyDescent="0.25">
      <c r="A30" s="1" t="s">
        <v>26</v>
      </c>
      <c r="B30" s="2"/>
      <c r="C30" s="2"/>
      <c r="D30" s="2"/>
      <c r="E30" s="2"/>
      <c r="F30" s="2"/>
      <c r="G30" s="2"/>
      <c r="H30" s="2">
        <v>-1</v>
      </c>
      <c r="K30" s="2"/>
      <c r="L30" s="2"/>
    </row>
    <row r="31" spans="1:12" x14ac:dyDescent="0.25">
      <c r="A31" s="1" t="s">
        <v>29</v>
      </c>
      <c r="B31" s="2">
        <v>2</v>
      </c>
      <c r="C31" s="2">
        <v>1</v>
      </c>
      <c r="D31" s="2">
        <v>5</v>
      </c>
      <c r="E31" s="2">
        <v>3</v>
      </c>
      <c r="F31" s="2"/>
      <c r="G31" s="2"/>
      <c r="H31" s="2">
        <v>-1</v>
      </c>
      <c r="K31" s="2"/>
      <c r="L31" s="2"/>
    </row>
    <row r="32" spans="1:12" x14ac:dyDescent="0.25">
      <c r="A32" s="1" t="s">
        <v>30</v>
      </c>
      <c r="B32">
        <f>SUM(B24:B31)</f>
        <v>14</v>
      </c>
      <c r="C32">
        <f t="shared" ref="C32:H32" si="1">SUM(C24:C31)</f>
        <v>4</v>
      </c>
      <c r="D32">
        <f t="shared" si="1"/>
        <v>12</v>
      </c>
      <c r="E32">
        <f t="shared" si="1"/>
        <v>35</v>
      </c>
      <c r="F32">
        <f t="shared" si="1"/>
        <v>-1</v>
      </c>
      <c r="G32">
        <f t="shared" si="1"/>
        <v>-4</v>
      </c>
      <c r="H32">
        <f t="shared" si="1"/>
        <v>-13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showGridLines="0" workbookViewId="0">
      <selection activeCell="I1" sqref="I1:I1048576"/>
    </sheetView>
  </sheetViews>
  <sheetFormatPr defaultRowHeight="15" x14ac:dyDescent="0.25"/>
  <cols>
    <col min="1" max="1" width="18.7109375" customWidth="1"/>
  </cols>
  <sheetData>
    <row r="1" spans="1:11" ht="45" x14ac:dyDescent="0.25">
      <c r="A1" s="13" t="s">
        <v>35</v>
      </c>
      <c r="B1" s="13" t="s">
        <v>6</v>
      </c>
      <c r="C1" s="13" t="s">
        <v>9</v>
      </c>
      <c r="D1" s="13" t="s">
        <v>16</v>
      </c>
      <c r="E1" s="13" t="s">
        <v>3</v>
      </c>
      <c r="F1" s="13" t="s">
        <v>20</v>
      </c>
      <c r="G1" s="13" t="s">
        <v>12</v>
      </c>
      <c r="H1" s="13" t="s">
        <v>7</v>
      </c>
      <c r="I1" s="13"/>
    </row>
    <row r="2" spans="1:11" x14ac:dyDescent="0.25">
      <c r="A2" s="1" t="s">
        <v>36</v>
      </c>
      <c r="B2">
        <v>10</v>
      </c>
      <c r="C2">
        <v>3</v>
      </c>
      <c r="D2">
        <v>8</v>
      </c>
      <c r="E2">
        <v>12</v>
      </c>
      <c r="F2">
        <v>-2</v>
      </c>
      <c r="G2">
        <v>-2</v>
      </c>
      <c r="H2">
        <v>-3</v>
      </c>
    </row>
    <row r="3" spans="1:11" x14ac:dyDescent="0.25">
      <c r="A3" s="1" t="s">
        <v>4</v>
      </c>
      <c r="B3" s="2">
        <v>15</v>
      </c>
      <c r="C3" s="2">
        <v>8</v>
      </c>
      <c r="D3" s="2">
        <v>2</v>
      </c>
      <c r="E3" s="2">
        <v>5</v>
      </c>
      <c r="F3" s="2">
        <v>-2</v>
      </c>
      <c r="G3" s="2">
        <v>-2</v>
      </c>
      <c r="H3" s="2">
        <v>-8</v>
      </c>
      <c r="J3" s="2"/>
      <c r="K3" s="2"/>
    </row>
    <row r="4" spans="1:11" x14ac:dyDescent="0.25">
      <c r="B4">
        <v>25</v>
      </c>
      <c r="C4">
        <v>11</v>
      </c>
      <c r="D4">
        <v>10</v>
      </c>
      <c r="E4">
        <v>17</v>
      </c>
      <c r="F4">
        <v>-4</v>
      </c>
      <c r="G4">
        <v>-4</v>
      </c>
      <c r="H4">
        <v>-11</v>
      </c>
    </row>
    <row r="18" spans="1:11" ht="45" x14ac:dyDescent="0.25">
      <c r="A18" s="13" t="s">
        <v>37</v>
      </c>
      <c r="B18" s="13" t="s">
        <v>6</v>
      </c>
      <c r="C18" s="13" t="s">
        <v>9</v>
      </c>
      <c r="D18" s="13" t="s">
        <v>16</v>
      </c>
      <c r="E18" s="13" t="s">
        <v>3</v>
      </c>
      <c r="F18" s="13" t="s">
        <v>20</v>
      </c>
      <c r="G18" s="13" t="s">
        <v>12</v>
      </c>
      <c r="H18" s="13" t="s">
        <v>7</v>
      </c>
    </row>
    <row r="19" spans="1:11" x14ac:dyDescent="0.25">
      <c r="A19" s="1" t="s">
        <v>36</v>
      </c>
      <c r="B19">
        <v>8</v>
      </c>
      <c r="C19">
        <v>1</v>
      </c>
      <c r="D19">
        <v>2</v>
      </c>
      <c r="E19">
        <v>28</v>
      </c>
      <c r="F19">
        <v>-2</v>
      </c>
      <c r="G19">
        <v>-1</v>
      </c>
      <c r="H19">
        <v>0</v>
      </c>
    </row>
    <row r="20" spans="1:11" x14ac:dyDescent="0.25">
      <c r="A20" s="1" t="s">
        <v>4</v>
      </c>
      <c r="B20" s="2">
        <v>7</v>
      </c>
      <c r="C20" s="2">
        <v>7</v>
      </c>
      <c r="D20" s="2">
        <v>8</v>
      </c>
      <c r="E20" s="2">
        <v>11</v>
      </c>
      <c r="F20" s="2">
        <v>-1</v>
      </c>
      <c r="G20" s="2">
        <v>-3</v>
      </c>
      <c r="H20" s="2">
        <v>-5</v>
      </c>
      <c r="J20" s="2"/>
      <c r="K20" s="2"/>
    </row>
    <row r="21" spans="1:11" x14ac:dyDescent="0.25">
      <c r="B21">
        <v>15</v>
      </c>
      <c r="C21">
        <v>8</v>
      </c>
      <c r="D21">
        <v>10</v>
      </c>
      <c r="E21">
        <v>39</v>
      </c>
      <c r="F21">
        <v>-3</v>
      </c>
      <c r="G21">
        <v>-4</v>
      </c>
      <c r="H21">
        <v>-5</v>
      </c>
    </row>
    <row r="34" spans="1:10" ht="45" x14ac:dyDescent="0.25">
      <c r="A34" s="13" t="s">
        <v>32</v>
      </c>
      <c r="B34" s="13" t="s">
        <v>6</v>
      </c>
      <c r="C34" s="13" t="s">
        <v>9</v>
      </c>
      <c r="D34" s="13" t="s">
        <v>16</v>
      </c>
      <c r="E34" s="13" t="s">
        <v>3</v>
      </c>
      <c r="F34" s="13" t="s">
        <v>20</v>
      </c>
      <c r="G34" s="13" t="s">
        <v>12</v>
      </c>
      <c r="H34" s="13" t="s">
        <v>7</v>
      </c>
    </row>
    <row r="35" spans="1:10" x14ac:dyDescent="0.25">
      <c r="A35" s="1" t="s">
        <v>36</v>
      </c>
      <c r="B35">
        <v>3</v>
      </c>
      <c r="C35">
        <v>2</v>
      </c>
      <c r="D35">
        <v>2</v>
      </c>
      <c r="E35">
        <v>26</v>
      </c>
      <c r="F35">
        <v>0</v>
      </c>
      <c r="G35">
        <v>-1</v>
      </c>
      <c r="H35">
        <v>-7</v>
      </c>
    </row>
    <row r="36" spans="1:10" x14ac:dyDescent="0.25">
      <c r="A36" s="1" t="s">
        <v>4</v>
      </c>
      <c r="B36" s="2">
        <v>9</v>
      </c>
      <c r="C36" s="2">
        <v>2</v>
      </c>
      <c r="D36" s="2">
        <v>8</v>
      </c>
      <c r="E36" s="2">
        <v>17</v>
      </c>
      <c r="F36" s="2">
        <v>-3</v>
      </c>
      <c r="G36" s="2">
        <v>0</v>
      </c>
      <c r="H36" s="2">
        <v>-3</v>
      </c>
      <c r="I36" s="2"/>
      <c r="J36" s="2"/>
    </row>
    <row r="37" spans="1:10" x14ac:dyDescent="0.25">
      <c r="B37">
        <v>12</v>
      </c>
      <c r="C37">
        <v>4</v>
      </c>
      <c r="D37">
        <v>10</v>
      </c>
      <c r="E37">
        <v>43</v>
      </c>
      <c r="F37">
        <v>-3</v>
      </c>
      <c r="G37">
        <v>-1</v>
      </c>
      <c r="H37">
        <v>-10</v>
      </c>
    </row>
    <row r="50" spans="1:11" ht="45" x14ac:dyDescent="0.25">
      <c r="A50" s="13" t="s">
        <v>33</v>
      </c>
      <c r="B50" s="13" t="s">
        <v>6</v>
      </c>
      <c r="C50" s="13" t="s">
        <v>9</v>
      </c>
      <c r="D50" s="13" t="s">
        <v>16</v>
      </c>
      <c r="E50" s="13" t="s">
        <v>3</v>
      </c>
      <c r="F50" s="13" t="s">
        <v>20</v>
      </c>
      <c r="G50" s="13" t="s">
        <v>12</v>
      </c>
      <c r="H50" s="13" t="s">
        <v>7</v>
      </c>
    </row>
    <row r="51" spans="1:11" x14ac:dyDescent="0.25">
      <c r="A51" s="1" t="s">
        <v>36</v>
      </c>
      <c r="B51">
        <v>4</v>
      </c>
      <c r="C51">
        <v>2</v>
      </c>
      <c r="D51">
        <v>1</v>
      </c>
      <c r="E51">
        <v>25</v>
      </c>
      <c r="F51">
        <v>0</v>
      </c>
      <c r="G51">
        <v>-2</v>
      </c>
      <c r="H51">
        <v>-7</v>
      </c>
    </row>
    <row r="52" spans="1:11" x14ac:dyDescent="0.25">
      <c r="A52" s="1" t="s">
        <v>4</v>
      </c>
      <c r="B52" s="2">
        <v>10</v>
      </c>
      <c r="C52" s="2">
        <v>2</v>
      </c>
      <c r="D52" s="2">
        <v>11</v>
      </c>
      <c r="E52" s="2">
        <v>10</v>
      </c>
      <c r="F52" s="2">
        <v>-1</v>
      </c>
      <c r="G52" s="2">
        <v>-2</v>
      </c>
      <c r="H52" s="2">
        <v>-6</v>
      </c>
      <c r="J52" s="2"/>
      <c r="K52" s="2"/>
    </row>
    <row r="53" spans="1:11" x14ac:dyDescent="0.25">
      <c r="B53">
        <f>B52+B51</f>
        <v>14</v>
      </c>
      <c r="C53">
        <f t="shared" ref="C53:H53" si="0">C52+C51</f>
        <v>4</v>
      </c>
      <c r="D53">
        <f t="shared" si="0"/>
        <v>12</v>
      </c>
      <c r="E53">
        <f t="shared" si="0"/>
        <v>35</v>
      </c>
      <c r="F53">
        <f t="shared" si="0"/>
        <v>-1</v>
      </c>
      <c r="G53">
        <f t="shared" si="0"/>
        <v>-4</v>
      </c>
      <c r="H53">
        <f t="shared" si="0"/>
        <v>-13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showGridLines="0" topLeftCell="A10" workbookViewId="0">
      <selection activeCell="F18" sqref="F18"/>
    </sheetView>
  </sheetViews>
  <sheetFormatPr defaultRowHeight="15" x14ac:dyDescent="0.25"/>
  <cols>
    <col min="1" max="1" width="24.7109375" customWidth="1"/>
  </cols>
  <sheetData>
    <row r="1" spans="1:8" s="3" customFormat="1" ht="45" x14ac:dyDescent="0.25">
      <c r="A1" s="13" t="s">
        <v>35</v>
      </c>
      <c r="B1" s="13" t="s">
        <v>6</v>
      </c>
      <c r="C1" s="13" t="s">
        <v>9</v>
      </c>
      <c r="D1" s="13" t="s">
        <v>16</v>
      </c>
      <c r="E1" s="13" t="s">
        <v>3</v>
      </c>
      <c r="F1" s="13" t="s">
        <v>20</v>
      </c>
      <c r="G1" s="13" t="s">
        <v>12</v>
      </c>
      <c r="H1" s="13" t="s">
        <v>7</v>
      </c>
    </row>
    <row r="2" spans="1:8" x14ac:dyDescent="0.25">
      <c r="A2" s="1" t="s">
        <v>51</v>
      </c>
      <c r="B2">
        <v>7</v>
      </c>
      <c r="C2">
        <v>3</v>
      </c>
      <c r="D2">
        <v>3</v>
      </c>
      <c r="E2">
        <v>6</v>
      </c>
      <c r="F2">
        <v>-3</v>
      </c>
      <c r="G2">
        <v>-4</v>
      </c>
      <c r="H2">
        <v>-3</v>
      </c>
    </row>
    <row r="3" spans="1:8" x14ac:dyDescent="0.25">
      <c r="A3" s="1" t="s">
        <v>52</v>
      </c>
      <c r="B3">
        <v>18</v>
      </c>
      <c r="C3">
        <v>8</v>
      </c>
      <c r="D3">
        <v>7</v>
      </c>
      <c r="E3">
        <v>11</v>
      </c>
      <c r="F3">
        <v>-1</v>
      </c>
      <c r="G3">
        <v>0</v>
      </c>
      <c r="H3">
        <v>-8</v>
      </c>
    </row>
    <row r="4" spans="1:8" x14ac:dyDescent="0.25">
      <c r="B4">
        <v>25</v>
      </c>
      <c r="C4">
        <v>11</v>
      </c>
      <c r="D4">
        <v>10</v>
      </c>
      <c r="E4">
        <v>17</v>
      </c>
      <c r="F4">
        <v>-4</v>
      </c>
      <c r="G4">
        <v>-4</v>
      </c>
      <c r="H4">
        <v>-11</v>
      </c>
    </row>
    <row r="17" spans="1:8" s="3" customFormat="1" ht="45" x14ac:dyDescent="0.25">
      <c r="A17" s="13" t="s">
        <v>37</v>
      </c>
      <c r="B17" s="13" t="s">
        <v>6</v>
      </c>
      <c r="C17" s="13" t="s">
        <v>9</v>
      </c>
      <c r="D17" s="13" t="s">
        <v>16</v>
      </c>
      <c r="E17" s="13" t="s">
        <v>3</v>
      </c>
      <c r="F17" s="13" t="s">
        <v>20</v>
      </c>
      <c r="G17" s="13" t="s">
        <v>12</v>
      </c>
      <c r="H17" s="13" t="s">
        <v>7</v>
      </c>
    </row>
    <row r="18" spans="1:8" x14ac:dyDescent="0.25">
      <c r="A18" s="1" t="s">
        <v>51</v>
      </c>
      <c r="B18">
        <v>3</v>
      </c>
      <c r="C18">
        <v>1</v>
      </c>
      <c r="D18">
        <v>3</v>
      </c>
      <c r="E18">
        <v>17</v>
      </c>
      <c r="F18">
        <v>-2</v>
      </c>
      <c r="G18">
        <v>-2</v>
      </c>
      <c r="H18">
        <v>-2</v>
      </c>
    </row>
    <row r="19" spans="1:8" x14ac:dyDescent="0.25">
      <c r="A19" s="1" t="s">
        <v>52</v>
      </c>
      <c r="B19">
        <v>12</v>
      </c>
      <c r="C19">
        <v>7</v>
      </c>
      <c r="D19">
        <v>7</v>
      </c>
      <c r="E19">
        <v>22</v>
      </c>
      <c r="F19">
        <v>-1</v>
      </c>
      <c r="G19">
        <v>-2</v>
      </c>
      <c r="H19">
        <v>-3</v>
      </c>
    </row>
    <row r="20" spans="1:8" x14ac:dyDescent="0.25">
      <c r="B20">
        <v>15</v>
      </c>
      <c r="C20">
        <v>8</v>
      </c>
      <c r="D20">
        <v>10</v>
      </c>
      <c r="E20">
        <v>39</v>
      </c>
      <c r="F20">
        <v>-3</v>
      </c>
      <c r="G20">
        <v>-4</v>
      </c>
      <c r="H20">
        <v>-5</v>
      </c>
    </row>
    <row r="32" spans="1:8" ht="45" x14ac:dyDescent="0.25">
      <c r="A32" s="10" t="s">
        <v>32</v>
      </c>
      <c r="B32" s="10" t="s">
        <v>6</v>
      </c>
      <c r="C32" s="10" t="s">
        <v>9</v>
      </c>
      <c r="D32" s="10" t="s">
        <v>16</v>
      </c>
      <c r="E32" s="10" t="s">
        <v>3</v>
      </c>
      <c r="F32" s="10" t="s">
        <v>20</v>
      </c>
      <c r="G32" s="10" t="s">
        <v>12</v>
      </c>
      <c r="H32" s="10" t="s">
        <v>7</v>
      </c>
    </row>
    <row r="33" spans="1:11" x14ac:dyDescent="0.25">
      <c r="A33" s="1" t="s">
        <v>53</v>
      </c>
      <c r="B33" s="2">
        <v>6</v>
      </c>
      <c r="C33" s="2">
        <v>1</v>
      </c>
      <c r="D33" s="2">
        <v>7</v>
      </c>
      <c r="E33" s="2">
        <v>30</v>
      </c>
      <c r="F33" s="2">
        <v>-1</v>
      </c>
      <c r="H33" s="2">
        <v>-8</v>
      </c>
      <c r="J33" s="2"/>
    </row>
    <row r="34" spans="1:11" x14ac:dyDescent="0.25">
      <c r="A34" s="1" t="s">
        <v>54</v>
      </c>
      <c r="B34">
        <v>6</v>
      </c>
      <c r="C34">
        <v>3</v>
      </c>
      <c r="D34">
        <v>3</v>
      </c>
      <c r="E34">
        <v>13</v>
      </c>
      <c r="F34">
        <v>-2</v>
      </c>
      <c r="G34">
        <v>0</v>
      </c>
      <c r="H34">
        <v>-2</v>
      </c>
    </row>
    <row r="35" spans="1:11" x14ac:dyDescent="0.25">
      <c r="B35">
        <f>B34+B33</f>
        <v>12</v>
      </c>
      <c r="C35">
        <f t="shared" ref="C35:H35" si="0">C34+C33</f>
        <v>4</v>
      </c>
      <c r="D35">
        <f t="shared" si="0"/>
        <v>10</v>
      </c>
      <c r="E35">
        <f t="shared" si="0"/>
        <v>43</v>
      </c>
      <c r="F35">
        <f t="shared" si="0"/>
        <v>-3</v>
      </c>
      <c r="G35">
        <f t="shared" si="0"/>
        <v>0</v>
      </c>
      <c r="H35">
        <f t="shared" si="0"/>
        <v>-10</v>
      </c>
    </row>
    <row r="47" spans="1:11" ht="45" x14ac:dyDescent="0.25">
      <c r="A47" s="13" t="s">
        <v>55</v>
      </c>
      <c r="B47" s="13" t="s">
        <v>6</v>
      </c>
      <c r="C47" s="13" t="s">
        <v>9</v>
      </c>
      <c r="D47" s="13" t="s">
        <v>16</v>
      </c>
      <c r="E47" s="13" t="s">
        <v>3</v>
      </c>
      <c r="F47" s="13" t="s">
        <v>12</v>
      </c>
      <c r="G47" s="13" t="s">
        <v>20</v>
      </c>
      <c r="H47" s="13" t="s">
        <v>7</v>
      </c>
    </row>
    <row r="48" spans="1:11" x14ac:dyDescent="0.25">
      <c r="A48" s="1" t="s">
        <v>48</v>
      </c>
      <c r="B48" s="2">
        <v>7</v>
      </c>
      <c r="C48" s="2">
        <v>1</v>
      </c>
      <c r="D48" s="2">
        <v>4</v>
      </c>
      <c r="E48" s="2">
        <v>29</v>
      </c>
      <c r="F48" s="2">
        <v>1</v>
      </c>
      <c r="G48" s="2">
        <v>-3</v>
      </c>
      <c r="H48" s="2">
        <v>-9</v>
      </c>
      <c r="I48" s="2"/>
      <c r="J48" s="2"/>
      <c r="K48" s="2"/>
    </row>
    <row r="49" spans="1:9" x14ac:dyDescent="0.25">
      <c r="A49" s="1" t="s">
        <v>49</v>
      </c>
      <c r="B49">
        <v>7</v>
      </c>
      <c r="C49">
        <v>3</v>
      </c>
      <c r="D49">
        <v>8</v>
      </c>
      <c r="E49">
        <v>6</v>
      </c>
      <c r="F49">
        <v>0</v>
      </c>
      <c r="G49">
        <v>-1</v>
      </c>
      <c r="H49">
        <v>-4</v>
      </c>
      <c r="I49" s="2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showGridLines="0" workbookViewId="0">
      <selection activeCell="D22" sqref="D22"/>
    </sheetView>
  </sheetViews>
  <sheetFormatPr defaultRowHeight="15" x14ac:dyDescent="0.25"/>
  <cols>
    <col min="1" max="1" width="22.42578125" bestFit="1" customWidth="1"/>
    <col min="2" max="2" width="20.5703125" customWidth="1"/>
    <col min="3" max="3" width="16.140625" bestFit="1" customWidth="1"/>
    <col min="4" max="4" width="42.140625" bestFit="1" customWidth="1"/>
    <col min="5" max="5" width="19.5703125" bestFit="1" customWidth="1"/>
    <col min="6" max="6" width="40.42578125" bestFit="1" customWidth="1"/>
    <col min="7" max="7" width="41.42578125" bestFit="1" customWidth="1"/>
    <col min="8" max="8" width="20.42578125" bestFit="1" customWidth="1"/>
    <col min="9" max="9" width="7.28515625" customWidth="1"/>
    <col min="10" max="10" width="11.28515625" bestFit="1" customWidth="1"/>
  </cols>
  <sheetData>
    <row r="1" spans="1:2" x14ac:dyDescent="0.25">
      <c r="A1" s="1" t="s">
        <v>22</v>
      </c>
      <c r="B1" s="2">
        <v>7</v>
      </c>
    </row>
    <row r="2" spans="1:2" x14ac:dyDescent="0.25">
      <c r="A2" s="1" t="s">
        <v>11</v>
      </c>
      <c r="B2" s="2">
        <v>4</v>
      </c>
    </row>
    <row r="3" spans="1:2" x14ac:dyDescent="0.25">
      <c r="A3" s="1" t="s">
        <v>13</v>
      </c>
      <c r="B3" s="2">
        <v>16</v>
      </c>
    </row>
    <row r="4" spans="1:2" x14ac:dyDescent="0.25">
      <c r="A4" s="1" t="s">
        <v>4</v>
      </c>
      <c r="B4" s="2">
        <v>44</v>
      </c>
    </row>
    <row r="5" spans="1:2" x14ac:dyDescent="0.25">
      <c r="A5" s="1" t="s">
        <v>0</v>
      </c>
      <c r="B5" s="2">
        <v>15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"/>
  <sheetViews>
    <sheetView showGridLines="0" workbookViewId="0">
      <selection activeCell="D18" sqref="D18"/>
    </sheetView>
  </sheetViews>
  <sheetFormatPr defaultRowHeight="15" x14ac:dyDescent="0.25"/>
  <cols>
    <col min="1" max="1" width="22.42578125" customWidth="1"/>
    <col min="2" max="2" width="20.5703125" customWidth="1"/>
    <col min="3" max="3" width="16.140625" customWidth="1"/>
    <col min="4" max="4" width="42.140625" customWidth="1"/>
    <col min="5" max="5" width="19.5703125" customWidth="1"/>
    <col min="6" max="6" width="40.42578125" customWidth="1"/>
    <col min="7" max="7" width="41.42578125" bestFit="1" customWidth="1"/>
    <col min="8" max="8" width="20.42578125" customWidth="1"/>
    <col min="9" max="9" width="7.28515625" customWidth="1"/>
    <col min="10" max="10" width="11.28515625" customWidth="1"/>
    <col min="11" max="11" width="23.5703125" bestFit="1" customWidth="1"/>
    <col min="12" max="12" width="16.140625" bestFit="1" customWidth="1"/>
    <col min="13" max="13" width="42.140625" bestFit="1" customWidth="1"/>
    <col min="14" max="14" width="40.42578125" bestFit="1" customWidth="1"/>
    <col min="15" max="15" width="7.28515625" customWidth="1"/>
    <col min="16" max="16" width="26.7109375" bestFit="1" customWidth="1"/>
    <col min="17" max="17" width="20.5703125" bestFit="1" customWidth="1"/>
    <col min="18" max="18" width="16.140625" bestFit="1" customWidth="1"/>
    <col min="19" max="19" width="42.140625" bestFit="1" customWidth="1"/>
    <col min="20" max="20" width="19.5703125" bestFit="1" customWidth="1"/>
    <col min="21" max="21" width="40.42578125" bestFit="1" customWidth="1"/>
    <col min="22" max="22" width="41.42578125" bestFit="1" customWidth="1"/>
    <col min="23" max="23" width="7.28515625" customWidth="1"/>
    <col min="24" max="24" width="18.42578125" bestFit="1" customWidth="1"/>
    <col min="25" max="25" width="20.5703125" bestFit="1" customWidth="1"/>
    <col min="26" max="26" width="16.140625" bestFit="1" customWidth="1"/>
    <col min="27" max="27" width="42.140625" bestFit="1" customWidth="1"/>
    <col min="28" max="28" width="40.42578125" bestFit="1" customWidth="1"/>
    <col min="29" max="29" width="7.28515625" customWidth="1"/>
    <col min="30" max="30" width="23" bestFit="1" customWidth="1"/>
    <col min="31" max="31" width="11.28515625" bestFit="1" customWidth="1"/>
  </cols>
  <sheetData>
    <row r="2" spans="1:10" x14ac:dyDescent="0.25">
      <c r="B2" t="s">
        <v>18</v>
      </c>
      <c r="C2" t="s">
        <v>14</v>
      </c>
      <c r="D2" t="s">
        <v>15</v>
      </c>
      <c r="E2" t="s">
        <v>21</v>
      </c>
      <c r="F2" t="s">
        <v>2</v>
      </c>
      <c r="G2" t="s">
        <v>25</v>
      </c>
      <c r="H2" t="s">
        <v>26</v>
      </c>
      <c r="I2" t="s">
        <v>50</v>
      </c>
      <c r="J2" t="s">
        <v>27</v>
      </c>
    </row>
    <row r="3" spans="1:10" x14ac:dyDescent="0.25">
      <c r="A3" s="1" t="s">
        <v>36</v>
      </c>
      <c r="B3">
        <v>3</v>
      </c>
      <c r="C3">
        <v>11</v>
      </c>
      <c r="D3">
        <v>10</v>
      </c>
      <c r="E3">
        <v>2</v>
      </c>
      <c r="F3">
        <v>11</v>
      </c>
      <c r="G3">
        <v>0</v>
      </c>
      <c r="H3">
        <v>1</v>
      </c>
      <c r="I3">
        <v>4</v>
      </c>
      <c r="J3">
        <v>42</v>
      </c>
    </row>
    <row r="4" spans="1:10" x14ac:dyDescent="0.25">
      <c r="A4" s="1" t="s">
        <v>4</v>
      </c>
      <c r="B4" s="2">
        <v>5</v>
      </c>
      <c r="C4" s="2">
        <v>4</v>
      </c>
      <c r="D4" s="2">
        <v>7</v>
      </c>
      <c r="E4" s="2">
        <v>7</v>
      </c>
      <c r="F4" s="2">
        <v>12</v>
      </c>
      <c r="G4" s="2">
        <v>1</v>
      </c>
      <c r="H4" s="2"/>
      <c r="I4" s="2">
        <v>8</v>
      </c>
      <c r="J4" s="2">
        <v>43</v>
      </c>
    </row>
    <row r="6" spans="1:10" x14ac:dyDescent="0.25">
      <c r="A6" s="1"/>
      <c r="C6" s="2"/>
      <c r="D6" s="2"/>
      <c r="E6" s="2"/>
      <c r="F6" s="2"/>
    </row>
    <row r="7" spans="1:10" x14ac:dyDescent="0.25">
      <c r="A7" s="1"/>
      <c r="C7" s="2"/>
      <c r="D7" s="2"/>
      <c r="E7" s="2"/>
      <c r="F7" s="2"/>
    </row>
    <row r="8" spans="1:10" x14ac:dyDescent="0.25">
      <c r="A8" s="1"/>
      <c r="C8" s="2"/>
      <c r="D8" s="2"/>
      <c r="E8" s="2"/>
      <c r="F8" s="2"/>
    </row>
    <row r="9" spans="1:10" x14ac:dyDescent="0.25">
      <c r="A9" s="1"/>
      <c r="C9" s="2"/>
      <c r="D9" s="2"/>
      <c r="E9" s="2"/>
      <c r="F9" s="2"/>
    </row>
    <row r="10" spans="1:10" x14ac:dyDescent="0.25">
      <c r="A10" s="1"/>
      <c r="B10" s="2"/>
      <c r="C10" s="2"/>
      <c r="D10" s="2"/>
      <c r="F10" s="2"/>
      <c r="G10" s="2"/>
      <c r="H10" s="2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1"/>
  <sheetViews>
    <sheetView showGridLines="0" workbookViewId="0">
      <selection activeCell="E21" sqref="E21"/>
    </sheetView>
  </sheetViews>
  <sheetFormatPr defaultRowHeight="15" x14ac:dyDescent="0.25"/>
  <cols>
    <col min="1" max="1" width="18.85546875" bestFit="1" customWidth="1"/>
    <col min="2" max="2" width="15.28515625" bestFit="1" customWidth="1"/>
  </cols>
  <sheetData>
    <row r="3" spans="1:2" x14ac:dyDescent="0.25">
      <c r="A3" s="1" t="s">
        <v>19</v>
      </c>
      <c r="B3" s="2">
        <v>20</v>
      </c>
    </row>
    <row r="4" spans="1:2" x14ac:dyDescent="0.25">
      <c r="A4" s="1" t="s">
        <v>17</v>
      </c>
      <c r="B4" s="2">
        <v>16</v>
      </c>
    </row>
    <row r="5" spans="1:2" x14ac:dyDescent="0.25">
      <c r="A5" s="1" t="s">
        <v>23</v>
      </c>
      <c r="B5" s="2">
        <v>5</v>
      </c>
    </row>
    <row r="6" spans="1:2" x14ac:dyDescent="0.25">
      <c r="A6" s="1" t="s">
        <v>24</v>
      </c>
      <c r="B6" s="2">
        <v>3</v>
      </c>
    </row>
    <row r="7" spans="1:2" x14ac:dyDescent="0.25">
      <c r="A7" s="1" t="s">
        <v>5</v>
      </c>
      <c r="B7" s="2">
        <v>7</v>
      </c>
    </row>
    <row r="8" spans="1:2" x14ac:dyDescent="0.25">
      <c r="A8" s="1" t="s">
        <v>1</v>
      </c>
      <c r="B8" s="2">
        <v>19</v>
      </c>
    </row>
    <row r="9" spans="1:2" x14ac:dyDescent="0.25">
      <c r="A9" s="1" t="s">
        <v>8</v>
      </c>
      <c r="B9" s="2">
        <v>11</v>
      </c>
    </row>
    <row r="10" spans="1:2" x14ac:dyDescent="0.25">
      <c r="A10" s="1" t="s">
        <v>10</v>
      </c>
      <c r="B10" s="2">
        <v>5</v>
      </c>
    </row>
    <row r="11" spans="1:2" x14ac:dyDescent="0.25">
      <c r="B11">
        <f>SUM(B3:B10)</f>
        <v>86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By discipline UG</vt:lpstr>
      <vt:lpstr>By discipline PG</vt:lpstr>
      <vt:lpstr>Mission</vt:lpstr>
      <vt:lpstr>Size</vt:lpstr>
      <vt:lpstr>Mission Group mix</vt:lpstr>
      <vt:lpstr>Discipline mix</vt:lpstr>
      <vt:lpstr>Regional mix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</dc:creator>
  <cp:lastModifiedBy>Sue</cp:lastModifiedBy>
  <dcterms:created xsi:type="dcterms:W3CDTF">2013-10-28T10:22:46Z</dcterms:created>
  <dcterms:modified xsi:type="dcterms:W3CDTF">2013-11-01T18:44:40Z</dcterms:modified>
</cp:coreProperties>
</file>